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0 год\Уточнение февраль\"/>
    </mc:Choice>
  </mc:AlternateContent>
  <bookViews>
    <workbookView xWindow="0" yWindow="0" windowWidth="23040" windowHeight="8820"/>
  </bookViews>
  <sheets>
    <sheet name="Все года" sheetId="1" r:id="rId1"/>
  </sheets>
  <definedNames>
    <definedName name="_xlnm.Print_Titles" localSheetId="0">'Все года'!#REF!</definedName>
  </definedNames>
  <calcPr calcId="152511"/>
</workbook>
</file>

<file path=xl/calcChain.xml><?xml version="1.0" encoding="utf-8"?>
<calcChain xmlns="http://schemas.openxmlformats.org/spreadsheetml/2006/main">
  <c r="H28" i="1" l="1"/>
  <c r="G28" i="1"/>
  <c r="F127" i="1"/>
  <c r="F128" i="1"/>
  <c r="F401" i="1" l="1"/>
  <c r="F251" i="1" l="1"/>
  <c r="F80" i="1"/>
  <c r="H451" i="1" l="1"/>
  <c r="G451" i="1"/>
  <c r="F451" i="1"/>
  <c r="H449" i="1"/>
  <c r="G449" i="1"/>
  <c r="F449" i="1"/>
  <c r="H447" i="1"/>
  <c r="G447" i="1"/>
  <c r="F447" i="1"/>
  <c r="G445" i="1"/>
  <c r="G444" i="1" s="1"/>
  <c r="H445" i="1"/>
  <c r="F445" i="1"/>
  <c r="F444" i="1" l="1"/>
  <c r="H444" i="1"/>
  <c r="G502" i="1"/>
  <c r="H502" i="1"/>
  <c r="H504" i="1"/>
  <c r="G504" i="1"/>
  <c r="F504" i="1"/>
  <c r="H378" i="1"/>
  <c r="G378" i="1"/>
  <c r="F378" i="1"/>
  <c r="H384" i="1" l="1"/>
  <c r="H383" i="1" s="1"/>
  <c r="H382" i="1" s="1"/>
  <c r="G384" i="1"/>
  <c r="G383" i="1" s="1"/>
  <c r="G382" i="1" s="1"/>
  <c r="F384" i="1"/>
  <c r="F383" i="1" s="1"/>
  <c r="F382" i="1" s="1"/>
  <c r="H374" i="1"/>
  <c r="G374" i="1"/>
  <c r="F374" i="1"/>
  <c r="H372" i="1"/>
  <c r="G372" i="1"/>
  <c r="F372" i="1"/>
  <c r="H370" i="1"/>
  <c r="H369" i="1" s="1"/>
  <c r="H368" i="1" s="1"/>
  <c r="G370" i="1"/>
  <c r="F370" i="1"/>
  <c r="H337" i="1"/>
  <c r="H336" i="1" s="1"/>
  <c r="H335" i="1" s="1"/>
  <c r="G337" i="1"/>
  <c r="G336" i="1" s="1"/>
  <c r="G335" i="1" s="1"/>
  <c r="F337" i="1"/>
  <c r="F336" i="1" s="1"/>
  <c r="F335" i="1" s="1"/>
  <c r="H329" i="1"/>
  <c r="H328" i="1" s="1"/>
  <c r="H327" i="1" s="1"/>
  <c r="G329" i="1"/>
  <c r="G328" i="1" s="1"/>
  <c r="G327" i="1" s="1"/>
  <c r="F329" i="1"/>
  <c r="F328" i="1" s="1"/>
  <c r="F327" i="1" s="1"/>
  <c r="F274" i="1"/>
  <c r="F273" i="1" s="1"/>
  <c r="F272" i="1" s="1"/>
  <c r="H253" i="1"/>
  <c r="G253" i="1"/>
  <c r="H255" i="1"/>
  <c r="G255" i="1"/>
  <c r="H257" i="1"/>
  <c r="G257" i="1"/>
  <c r="H259" i="1"/>
  <c r="G259" i="1"/>
  <c r="H261" i="1"/>
  <c r="G261" i="1"/>
  <c r="H263" i="1"/>
  <c r="G263" i="1"/>
  <c r="H265" i="1"/>
  <c r="G265" i="1"/>
  <c r="H267" i="1"/>
  <c r="G267" i="1"/>
  <c r="F267" i="1"/>
  <c r="F265" i="1"/>
  <c r="F263" i="1"/>
  <c r="F261" i="1"/>
  <c r="F259" i="1"/>
  <c r="F257" i="1"/>
  <c r="F255" i="1"/>
  <c r="F253" i="1"/>
  <c r="F244" i="1"/>
  <c r="F243" i="1" s="1"/>
  <c r="F242" i="1" s="1"/>
  <c r="F237" i="1"/>
  <c r="F209" i="1"/>
  <c r="F75" i="1"/>
  <c r="F73" i="1"/>
  <c r="F65" i="1"/>
  <c r="F67" i="1"/>
  <c r="F69" i="1"/>
  <c r="F61" i="1"/>
  <c r="F60" i="1" s="1"/>
  <c r="F59" i="1" s="1"/>
  <c r="F57" i="1"/>
  <c r="F56" i="1" s="1"/>
  <c r="F55" i="1" s="1"/>
  <c r="H52" i="1"/>
  <c r="G52" i="1"/>
  <c r="F52" i="1"/>
  <c r="H50" i="1"/>
  <c r="G50" i="1"/>
  <c r="F50" i="1"/>
  <c r="H47" i="1"/>
  <c r="G47" i="1"/>
  <c r="F47" i="1"/>
  <c r="H44" i="1"/>
  <c r="G44" i="1"/>
  <c r="F44" i="1"/>
  <c r="H41" i="1"/>
  <c r="G41" i="1"/>
  <c r="F41" i="1"/>
  <c r="H38" i="1"/>
  <c r="G38" i="1"/>
  <c r="F38" i="1"/>
  <c r="H34" i="1"/>
  <c r="G34" i="1"/>
  <c r="F34" i="1"/>
  <c r="H31" i="1"/>
  <c r="G31" i="1"/>
  <c r="F31" i="1"/>
  <c r="H29" i="1"/>
  <c r="G29" i="1"/>
  <c r="F29" i="1"/>
  <c r="H26" i="1"/>
  <c r="G26" i="1"/>
  <c r="F26" i="1"/>
  <c r="H24" i="1"/>
  <c r="G24" i="1"/>
  <c r="F24" i="1"/>
  <c r="H22" i="1"/>
  <c r="G22" i="1"/>
  <c r="H20" i="1"/>
  <c r="G20" i="1"/>
  <c r="F22" i="1"/>
  <c r="F20" i="1"/>
  <c r="F17" i="1"/>
  <c r="F16" i="1" s="1"/>
  <c r="H14" i="1"/>
  <c r="G14" i="1"/>
  <c r="F14" i="1"/>
  <c r="H12" i="1"/>
  <c r="G12" i="1"/>
  <c r="F12" i="1"/>
  <c r="F64" i="1" l="1"/>
  <c r="F63" i="1" s="1"/>
  <c r="F19" i="1"/>
  <c r="F11" i="1" s="1"/>
  <c r="F72" i="1"/>
  <c r="F71" i="1" s="1"/>
  <c r="F247" i="1"/>
  <c r="F28" i="1"/>
  <c r="G19" i="1"/>
  <c r="H19" i="1"/>
  <c r="H11" i="1" s="1"/>
  <c r="F369" i="1"/>
  <c r="F368" i="1" s="1"/>
  <c r="G369" i="1"/>
  <c r="G368" i="1" s="1"/>
  <c r="G247" i="1"/>
  <c r="G246" i="1" s="1"/>
  <c r="H247" i="1"/>
  <c r="H246" i="1" s="1"/>
  <c r="F246" i="1"/>
  <c r="G11" i="1"/>
  <c r="H457" i="1"/>
  <c r="H456" i="1" s="1"/>
  <c r="G457" i="1"/>
  <c r="G456" i="1" s="1"/>
  <c r="H479" i="1"/>
  <c r="G479" i="1"/>
  <c r="F479" i="1"/>
  <c r="H477" i="1"/>
  <c r="G477" i="1"/>
  <c r="F477" i="1"/>
  <c r="H474" i="1"/>
  <c r="G474" i="1"/>
  <c r="G473" i="1" s="1"/>
  <c r="H473" i="1"/>
  <c r="H470" i="1"/>
  <c r="G470" i="1"/>
  <c r="F474" i="1"/>
  <c r="F473" i="1" s="1"/>
  <c r="F470" i="1"/>
  <c r="H468" i="1"/>
  <c r="G468" i="1"/>
  <c r="F468" i="1"/>
  <c r="H463" i="1"/>
  <c r="G463" i="1"/>
  <c r="F463" i="1"/>
  <c r="F460" i="1"/>
  <c r="F459" i="1" s="1"/>
  <c r="H454" i="1"/>
  <c r="H453" i="1" s="1"/>
  <c r="G454" i="1"/>
  <c r="G453" i="1" s="1"/>
  <c r="F454" i="1"/>
  <c r="F453" i="1" s="1"/>
  <c r="F442" i="1"/>
  <c r="F441" i="1" s="1"/>
  <c r="F439" i="1"/>
  <c r="F437" i="1"/>
  <c r="F435" i="1"/>
  <c r="H432" i="1"/>
  <c r="H431" i="1" s="1"/>
  <c r="G432" i="1"/>
  <c r="G431" i="1" s="1"/>
  <c r="F432" i="1"/>
  <c r="F431" i="1" s="1"/>
  <c r="H428" i="1"/>
  <c r="G428" i="1"/>
  <c r="F428" i="1"/>
  <c r="H425" i="1"/>
  <c r="G425" i="1"/>
  <c r="F425" i="1"/>
  <c r="H423" i="1"/>
  <c r="G423" i="1"/>
  <c r="F423" i="1"/>
  <c r="H421" i="1"/>
  <c r="G421" i="1"/>
  <c r="F421" i="1"/>
  <c r="H418" i="1"/>
  <c r="G418" i="1"/>
  <c r="F418" i="1"/>
  <c r="H416" i="1"/>
  <c r="G416" i="1"/>
  <c r="F416" i="1"/>
  <c r="H413" i="1"/>
  <c r="G413" i="1"/>
  <c r="F413" i="1"/>
  <c r="H401" i="1"/>
  <c r="G401" i="1"/>
  <c r="H399" i="1"/>
  <c r="G399" i="1"/>
  <c r="F399" i="1"/>
  <c r="H396" i="1"/>
  <c r="G396" i="1"/>
  <c r="F396" i="1"/>
  <c r="H393" i="1"/>
  <c r="G393" i="1"/>
  <c r="F393" i="1"/>
  <c r="G346" i="1"/>
  <c r="G476" i="1" l="1"/>
  <c r="G392" i="1" s="1"/>
  <c r="H476" i="1"/>
  <c r="F462" i="1"/>
  <c r="G462" i="1"/>
  <c r="F434" i="1"/>
  <c r="H462" i="1"/>
  <c r="H392" i="1" s="1"/>
  <c r="F476" i="1"/>
  <c r="F392" i="1"/>
  <c r="H366" i="1" l="1"/>
  <c r="H365" i="1" s="1"/>
  <c r="G366" i="1"/>
  <c r="G365" i="1" s="1"/>
  <c r="F366" i="1"/>
  <c r="F365" i="1" s="1"/>
  <c r="H361" i="1"/>
  <c r="G361" i="1"/>
  <c r="H363" i="1"/>
  <c r="G363" i="1"/>
  <c r="F363" i="1"/>
  <c r="F361" i="1"/>
  <c r="H358" i="1"/>
  <c r="G358" i="1"/>
  <c r="F358" i="1"/>
  <c r="H356" i="1"/>
  <c r="G356" i="1"/>
  <c r="F356" i="1"/>
  <c r="H354" i="1"/>
  <c r="G354" i="1"/>
  <c r="F354" i="1"/>
  <c r="H352" i="1"/>
  <c r="G352" i="1"/>
  <c r="F352" i="1"/>
  <c r="H350" i="1"/>
  <c r="G350" i="1"/>
  <c r="F350" i="1"/>
  <c r="H348" i="1"/>
  <c r="G348" i="1"/>
  <c r="F348" i="1"/>
  <c r="F342" i="1"/>
  <c r="F341" i="1" s="1"/>
  <c r="H333" i="1"/>
  <c r="H332" i="1" s="1"/>
  <c r="H331" i="1" s="1"/>
  <c r="G333" i="1"/>
  <c r="G332" i="1" s="1"/>
  <c r="G331" i="1" s="1"/>
  <c r="F333" i="1"/>
  <c r="F332" i="1" s="1"/>
  <c r="F331" i="1" s="1"/>
  <c r="G345" i="1" l="1"/>
  <c r="F360" i="1"/>
  <c r="H360" i="1"/>
  <c r="F345" i="1"/>
  <c r="H345" i="1"/>
  <c r="G360" i="1"/>
  <c r="F187" i="1"/>
  <c r="H239" i="1"/>
  <c r="H236" i="1" s="1"/>
  <c r="G239" i="1"/>
  <c r="G236" i="1" s="1"/>
  <c r="F239" i="1"/>
  <c r="F236" i="1" s="1"/>
  <c r="H233" i="1"/>
  <c r="G233" i="1"/>
  <c r="F233" i="1"/>
  <c r="H230" i="1"/>
  <c r="G230" i="1"/>
  <c r="F230" i="1"/>
  <c r="H227" i="1"/>
  <c r="G227" i="1"/>
  <c r="F227" i="1"/>
  <c r="H225" i="1"/>
  <c r="G225" i="1"/>
  <c r="F225" i="1"/>
  <c r="H222" i="1"/>
  <c r="G222" i="1"/>
  <c r="H220" i="1"/>
  <c r="G220" i="1"/>
  <c r="F222" i="1"/>
  <c r="F220" i="1"/>
  <c r="G217" i="1"/>
  <c r="G216" i="1" s="1"/>
  <c r="H214" i="1"/>
  <c r="H213" i="1" s="1"/>
  <c r="G214" i="1"/>
  <c r="G213" i="1" s="1"/>
  <c r="F214" i="1"/>
  <c r="F213" i="1" s="1"/>
  <c r="F207" i="1"/>
  <c r="F211" i="1"/>
  <c r="H204" i="1"/>
  <c r="G204" i="1"/>
  <c r="F204" i="1"/>
  <c r="H201" i="1"/>
  <c r="G201" i="1"/>
  <c r="F201" i="1"/>
  <c r="H198" i="1"/>
  <c r="G198" i="1"/>
  <c r="F198" i="1"/>
  <c r="H195" i="1"/>
  <c r="G195" i="1"/>
  <c r="F195" i="1"/>
  <c r="F192" i="1"/>
  <c r="H190" i="1"/>
  <c r="G190" i="1"/>
  <c r="F190" i="1"/>
  <c r="H184" i="1"/>
  <c r="G184" i="1"/>
  <c r="F184" i="1"/>
  <c r="H182" i="1"/>
  <c r="G182" i="1"/>
  <c r="F182" i="1"/>
  <c r="H179" i="1"/>
  <c r="G179" i="1"/>
  <c r="F179" i="1"/>
  <c r="H175" i="1"/>
  <c r="G175" i="1"/>
  <c r="F175" i="1"/>
  <c r="H172" i="1"/>
  <c r="G172" i="1"/>
  <c r="F172" i="1"/>
  <c r="H169" i="1"/>
  <c r="G169" i="1"/>
  <c r="F169" i="1"/>
  <c r="H166" i="1"/>
  <c r="G166" i="1"/>
  <c r="F166" i="1"/>
  <c r="H163" i="1"/>
  <c r="G163" i="1"/>
  <c r="F163" i="1"/>
  <c r="H160" i="1"/>
  <c r="G160" i="1"/>
  <c r="F160" i="1"/>
  <c r="H157" i="1"/>
  <c r="G157" i="1"/>
  <c r="F157" i="1"/>
  <c r="H154" i="1"/>
  <c r="G154" i="1"/>
  <c r="F154" i="1"/>
  <c r="H151" i="1"/>
  <c r="G151" i="1"/>
  <c r="F151" i="1"/>
  <c r="H148" i="1"/>
  <c r="G148" i="1"/>
  <c r="F148" i="1"/>
  <c r="H145" i="1"/>
  <c r="G145" i="1"/>
  <c r="F145" i="1"/>
  <c r="H143" i="1"/>
  <c r="G143" i="1"/>
  <c r="F143" i="1"/>
  <c r="H140" i="1"/>
  <c r="G140" i="1"/>
  <c r="F140" i="1"/>
  <c r="H136" i="1"/>
  <c r="G136" i="1"/>
  <c r="F136" i="1"/>
  <c r="H133" i="1"/>
  <c r="G133" i="1"/>
  <c r="F133" i="1"/>
  <c r="H130" i="1"/>
  <c r="G130" i="1"/>
  <c r="F130" i="1"/>
  <c r="H124" i="1"/>
  <c r="H123" i="1" s="1"/>
  <c r="G124" i="1"/>
  <c r="G123" i="1" s="1"/>
  <c r="F124" i="1"/>
  <c r="F123" i="1" s="1"/>
  <c r="H121" i="1"/>
  <c r="H120" i="1" s="1"/>
  <c r="G121" i="1"/>
  <c r="G120" i="1" s="1"/>
  <c r="F121" i="1"/>
  <c r="F120" i="1" s="1"/>
  <c r="H118" i="1"/>
  <c r="H117" i="1" s="1"/>
  <c r="G118" i="1"/>
  <c r="G117" i="1" s="1"/>
  <c r="F118" i="1"/>
  <c r="F117" i="1" s="1"/>
  <c r="H114" i="1"/>
  <c r="G114" i="1"/>
  <c r="F114" i="1"/>
  <c r="H111" i="1"/>
  <c r="G111" i="1"/>
  <c r="F111" i="1"/>
  <c r="H108" i="1"/>
  <c r="H107" i="1" s="1"/>
  <c r="G108" i="1"/>
  <c r="G107" i="1" s="1"/>
  <c r="F108" i="1"/>
  <c r="F107" i="1" s="1"/>
  <c r="H103" i="1"/>
  <c r="H102" i="1" s="1"/>
  <c r="G103" i="1"/>
  <c r="G102" i="1" s="1"/>
  <c r="F103" i="1"/>
  <c r="F102" i="1" s="1"/>
  <c r="H100" i="1"/>
  <c r="H99" i="1" s="1"/>
  <c r="G100" i="1"/>
  <c r="G99" i="1" s="1"/>
  <c r="F100" i="1"/>
  <c r="F99" i="1" s="1"/>
  <c r="H95" i="1"/>
  <c r="H94" i="1" s="1"/>
  <c r="H90" i="1" s="1"/>
  <c r="G95" i="1"/>
  <c r="G94" i="1" s="1"/>
  <c r="G90" i="1" s="1"/>
  <c r="F95" i="1"/>
  <c r="F94" i="1" s="1"/>
  <c r="H92" i="1"/>
  <c r="G92" i="1"/>
  <c r="F92" i="1"/>
  <c r="F91" i="1" s="1"/>
  <c r="F82" i="1"/>
  <c r="F84" i="1"/>
  <c r="F86" i="1"/>
  <c r="H88" i="1"/>
  <c r="H79" i="1" s="1"/>
  <c r="H78" i="1" s="1"/>
  <c r="G88" i="1"/>
  <c r="G79" i="1" s="1"/>
  <c r="G78" i="1" s="1"/>
  <c r="F88" i="1"/>
  <c r="F79" i="1" l="1"/>
  <c r="F340" i="1"/>
  <c r="G340" i="1"/>
  <c r="H340" i="1"/>
  <c r="F206" i="1"/>
  <c r="F90" i="1"/>
  <c r="F110" i="1"/>
  <c r="F106" i="1" s="1"/>
  <c r="F224" i="1"/>
  <c r="H229" i="1"/>
  <c r="G110" i="1"/>
  <c r="G106" i="1" s="1"/>
  <c r="G224" i="1"/>
  <c r="F98" i="1"/>
  <c r="F219" i="1"/>
  <c r="H110" i="1"/>
  <c r="H106" i="1" s="1"/>
  <c r="F229" i="1"/>
  <c r="G139" i="1"/>
  <c r="G219" i="1"/>
  <c r="F116" i="1"/>
  <c r="H224" i="1"/>
  <c r="H219" i="1"/>
  <c r="H139" i="1"/>
  <c r="G229" i="1"/>
  <c r="F139" i="1"/>
  <c r="G116" i="1"/>
  <c r="H116" i="1"/>
  <c r="G98" i="1"/>
  <c r="H98" i="1"/>
  <c r="F78" i="1"/>
  <c r="G277" i="1"/>
  <c r="G276" i="1" s="1"/>
  <c r="H277" i="1"/>
  <c r="H276" i="1" s="1"/>
  <c r="F277" i="1"/>
  <c r="F276" i="1" s="1"/>
  <c r="G280" i="1"/>
  <c r="H280" i="1"/>
  <c r="F280" i="1"/>
  <c r="G284" i="1"/>
  <c r="H284" i="1"/>
  <c r="F284" i="1"/>
  <c r="G286" i="1"/>
  <c r="H286" i="1"/>
  <c r="F286" i="1"/>
  <c r="G288" i="1"/>
  <c r="H288" i="1"/>
  <c r="F288" i="1"/>
  <c r="G295" i="1"/>
  <c r="H295" i="1"/>
  <c r="F295" i="1"/>
  <c r="G297" i="1"/>
  <c r="H297" i="1"/>
  <c r="F297" i="1"/>
  <c r="G299" i="1"/>
  <c r="H299" i="1"/>
  <c r="F299" i="1"/>
  <c r="G301" i="1"/>
  <c r="H301" i="1"/>
  <c r="F301" i="1"/>
  <c r="G304" i="1"/>
  <c r="G303" i="1" s="1"/>
  <c r="H304" i="1"/>
  <c r="H303" i="1" s="1"/>
  <c r="F304" i="1"/>
  <c r="F303" i="1" s="1"/>
  <c r="G308" i="1"/>
  <c r="G307" i="1" s="1"/>
  <c r="G306" i="1" s="1"/>
  <c r="H308" i="1"/>
  <c r="H307" i="1" s="1"/>
  <c r="H306" i="1" s="1"/>
  <c r="F308" i="1"/>
  <c r="F307" i="1" s="1"/>
  <c r="F306" i="1" s="1"/>
  <c r="G311" i="1"/>
  <c r="H311" i="1"/>
  <c r="F311" i="1"/>
  <c r="G314" i="1"/>
  <c r="H314" i="1"/>
  <c r="F314" i="1"/>
  <c r="G318" i="1"/>
  <c r="G317" i="1" s="1"/>
  <c r="H318" i="1"/>
  <c r="H317" i="1" s="1"/>
  <c r="F318" i="1"/>
  <c r="F317" i="1" s="1"/>
  <c r="G323" i="1"/>
  <c r="G321" i="1" s="1"/>
  <c r="H323" i="1"/>
  <c r="H321" i="1" s="1"/>
  <c r="F323" i="1"/>
  <c r="F321" i="1" s="1"/>
  <c r="G325" i="1"/>
  <c r="H325" i="1"/>
  <c r="F325" i="1"/>
  <c r="F77" i="1" l="1"/>
  <c r="F320" i="1"/>
  <c r="F283" i="1"/>
  <c r="H320" i="1"/>
  <c r="H310" i="1" s="1"/>
  <c r="H127" i="1"/>
  <c r="H283" i="1"/>
  <c r="G320" i="1"/>
  <c r="G310" i="1" s="1"/>
  <c r="G294" i="1"/>
  <c r="G293" i="1" s="1"/>
  <c r="G283" i="1"/>
  <c r="G127" i="1"/>
  <c r="G10" i="1" s="1"/>
  <c r="F294" i="1"/>
  <c r="F293" i="1" s="1"/>
  <c r="H294" i="1"/>
  <c r="H293" i="1" s="1"/>
  <c r="G77" i="1"/>
  <c r="F310" i="1"/>
  <c r="F10" i="1" s="1"/>
  <c r="F279" i="1"/>
  <c r="H77" i="1"/>
  <c r="G380" i="1"/>
  <c r="G377" i="1" s="1"/>
  <c r="G376" i="1" s="1"/>
  <c r="H380" i="1"/>
  <c r="H377" i="1" s="1"/>
  <c r="H376" i="1" s="1"/>
  <c r="F380" i="1"/>
  <c r="G388" i="1"/>
  <c r="G387" i="1" s="1"/>
  <c r="H388" i="1"/>
  <c r="H387" i="1" s="1"/>
  <c r="F388" i="1"/>
  <c r="F387" i="1" s="1"/>
  <c r="G390" i="1"/>
  <c r="H390" i="1"/>
  <c r="F390" i="1"/>
  <c r="G544" i="1"/>
  <c r="G543" i="1" s="1"/>
  <c r="G542" i="1" s="1"/>
  <c r="H544" i="1"/>
  <c r="H543" i="1" s="1"/>
  <c r="H542" i="1" s="1"/>
  <c r="F544" i="1"/>
  <c r="F543" i="1" s="1"/>
  <c r="F542" i="1" s="1"/>
  <c r="G540" i="1"/>
  <c r="G539" i="1" s="1"/>
  <c r="G538" i="1" s="1"/>
  <c r="H540" i="1"/>
  <c r="H539" i="1" s="1"/>
  <c r="H538" i="1" s="1"/>
  <c r="F540" i="1"/>
  <c r="F539" i="1" s="1"/>
  <c r="F538" i="1" s="1"/>
  <c r="G532" i="1"/>
  <c r="H532" i="1"/>
  <c r="F532" i="1"/>
  <c r="G534" i="1"/>
  <c r="H534" i="1"/>
  <c r="F534" i="1"/>
  <c r="G536" i="1"/>
  <c r="H536" i="1"/>
  <c r="F536" i="1"/>
  <c r="G486" i="1"/>
  <c r="H486" i="1"/>
  <c r="F486" i="1"/>
  <c r="G488" i="1"/>
  <c r="H488" i="1"/>
  <c r="F488" i="1"/>
  <c r="G490" i="1"/>
  <c r="H490" i="1"/>
  <c r="F490" i="1"/>
  <c r="G492" i="1"/>
  <c r="H492" i="1"/>
  <c r="F492" i="1"/>
  <c r="G494" i="1"/>
  <c r="H494" i="1"/>
  <c r="F494" i="1"/>
  <c r="G496" i="1"/>
  <c r="H496" i="1"/>
  <c r="F496" i="1"/>
  <c r="G498" i="1"/>
  <c r="H498" i="1"/>
  <c r="F498" i="1"/>
  <c r="F502" i="1"/>
  <c r="G506" i="1"/>
  <c r="G501" i="1" s="1"/>
  <c r="H506" i="1"/>
  <c r="H501" i="1" s="1"/>
  <c r="F506" i="1"/>
  <c r="G519" i="1"/>
  <c r="H519" i="1"/>
  <c r="F519" i="1"/>
  <c r="G521" i="1"/>
  <c r="H521" i="1"/>
  <c r="F521" i="1"/>
  <c r="G523" i="1"/>
  <c r="H523" i="1"/>
  <c r="F523" i="1"/>
  <c r="G525" i="1"/>
  <c r="H525" i="1"/>
  <c r="F525" i="1"/>
  <c r="G527" i="1"/>
  <c r="H527" i="1"/>
  <c r="F527" i="1"/>
  <c r="G529" i="1"/>
  <c r="H529" i="1"/>
  <c r="F529" i="1"/>
  <c r="H517" i="1"/>
  <c r="G517" i="1"/>
  <c r="F517" i="1"/>
  <c r="G515" i="1"/>
  <c r="H515" i="1"/>
  <c r="F515" i="1"/>
  <c r="H10" i="1" l="1"/>
  <c r="F501" i="1"/>
  <c r="F500" i="1" s="1"/>
  <c r="G386" i="1"/>
  <c r="F377" i="1"/>
  <c r="F376" i="1" s="1"/>
  <c r="G279" i="1"/>
  <c r="H279" i="1"/>
  <c r="H531" i="1"/>
  <c r="G514" i="1"/>
  <c r="G513" i="1" s="1"/>
  <c r="F531" i="1"/>
  <c r="F514" i="1"/>
  <c r="F513" i="1" s="1"/>
  <c r="H500" i="1"/>
  <c r="G485" i="1"/>
  <c r="G484" i="1" s="1"/>
  <c r="F386" i="1"/>
  <c r="G531" i="1"/>
  <c r="H386" i="1"/>
  <c r="H514" i="1"/>
  <c r="H513" i="1" s="1"/>
  <c r="G500" i="1"/>
  <c r="F485" i="1"/>
  <c r="F484" i="1" s="1"/>
  <c r="H485" i="1"/>
  <c r="H484" i="1" s="1"/>
  <c r="G509" i="1"/>
  <c r="H509" i="1"/>
  <c r="H508" i="1" s="1"/>
  <c r="F509" i="1"/>
  <c r="G511" i="1"/>
  <c r="H511" i="1"/>
  <c r="F511" i="1"/>
  <c r="F508" i="1" l="1"/>
  <c r="G508" i="1"/>
</calcChain>
</file>

<file path=xl/sharedStrings.xml><?xml version="1.0" encoding="utf-8"?>
<sst xmlns="http://schemas.openxmlformats.org/spreadsheetml/2006/main" count="1840" uniqueCount="748">
  <si>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</si>
  <si>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</si>
  <si>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</si>
  <si>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</si>
  <si>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</si>
  <si>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</si>
  <si>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</si>
  <si>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</si>
  <si>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</si>
  <si>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</si>
  <si>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</si>
  <si>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</si>
  <si>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</si>
  <si>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</si>
  <si>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</si>
  <si>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03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</si>
  <si>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</si>
  <si>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</si>
  <si>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</si>
  <si>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04</t>
  </si>
  <si>
    <t>Реализация отраслевых мероприятий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</si>
  <si>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</si>
  <si>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</si>
  <si>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</si>
  <si>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</si>
  <si>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</si>
  <si>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</si>
  <si>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</si>
  <si>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</si>
  <si>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</si>
  <si>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</si>
  <si>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</si>
  <si>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</si>
  <si>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</si>
  <si>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</si>
  <si>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</si>
  <si>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</si>
  <si>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</si>
  <si>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</si>
  <si>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</si>
  <si>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</si>
  <si>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</si>
  <si>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</si>
  <si>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</si>
  <si>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</si>
  <si>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</si>
  <si>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</si>
  <si>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</si>
  <si>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</si>
  <si>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</si>
  <si>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</si>
  <si>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</si>
  <si>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</si>
  <si>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</si>
  <si>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200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</si>
  <si>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</si>
  <si>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</si>
  <si>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</si>
  <si>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</si>
  <si>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</si>
  <si>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</si>
  <si>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</si>
  <si>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</si>
  <si>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</si>
  <si>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</si>
  <si>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</si>
  <si>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</si>
  <si>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</si>
  <si>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</si>
  <si>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</si>
  <si>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</si>
  <si>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</si>
  <si>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</si>
  <si>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</si>
  <si>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</si>
  <si>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</si>
  <si>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</si>
  <si>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</si>
  <si>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</si>
  <si>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</si>
  <si>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</si>
  <si>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</si>
  <si>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</si>
  <si>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</si>
  <si>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</si>
  <si>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</si>
  <si>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</si>
  <si>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</si>
  <si>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</si>
  <si>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</si>
  <si>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</si>
  <si>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</si>
  <si>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</si>
  <si>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</si>
  <si>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01.6.99.42000</t>
  </si>
  <si>
    <t>01.6.99.42100</t>
  </si>
  <si>
    <t>01.6.99.42300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</si>
  <si>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</si>
  <si>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</si>
  <si>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</si>
  <si>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</si>
  <si>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01.9.99.42100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</si>
  <si>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</si>
  <si>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</si>
  <si>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02.1.00.00000</t>
  </si>
  <si>
    <t>Обеспечение деятельности (оказания услуг) подведомственных казенных учреждений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</si>
  <si>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</si>
  <si>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</si>
  <si>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</si>
  <si>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</si>
  <si>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08</t>
  </si>
  <si>
    <t>Музеи и постоянные выставки</t>
  </si>
  <si>
    <t>02.1.99.44100</t>
  </si>
  <si>
    <t>Музеи и постоянные выставки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</si>
  <si>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</si>
  <si>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</si>
  <si>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</si>
  <si>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</si>
  <si>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02.1.99.L4670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</si>
  <si>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</si>
  <si>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</si>
  <si>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</si>
  <si>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Уплата налога на имущество организаций, земельного и транспортного налогов</t>
  </si>
  <si>
    <t>02.2.89.00000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</si>
  <si>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</si>
  <si>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</si>
  <si>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</si>
  <si>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</si>
  <si>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</si>
  <si>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</si>
  <si>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</si>
  <si>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</si>
  <si>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</si>
  <si>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02.3.99.00000</t>
  </si>
  <si>
    <t>02.3.99.42300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</si>
  <si>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</si>
  <si>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</si>
  <si>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</si>
  <si>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</si>
  <si>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</si>
  <si>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</si>
  <si>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</si>
  <si>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</si>
  <si>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 книжных фондов муниципальных общедоступных библиотек</t>
  </si>
  <si>
    <t>02.4.99.L519Б</t>
  </si>
  <si>
    <t>Комплектование книжных фондов муниципальных общедоступных библиотек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</si>
  <si>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</si>
  <si>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</si>
  <si>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</si>
  <si>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</si>
  <si>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</si>
  <si>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</si>
  <si>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</si>
  <si>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</si>
  <si>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</si>
  <si>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</si>
  <si>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</si>
  <si>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</si>
  <si>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</si>
  <si>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</si>
  <si>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</si>
  <si>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</si>
  <si>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</si>
  <si>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</si>
  <si>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</si>
  <si>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</si>
  <si>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</si>
  <si>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</si>
  <si>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</si>
  <si>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</si>
  <si>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</si>
  <si>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</si>
  <si>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03.0.06.00000</t>
  </si>
  <si>
    <t>Меры социальной поддержки граждан</t>
  </si>
  <si>
    <t>03.0.06.06300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</si>
  <si>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</si>
  <si>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</si>
  <si>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</si>
  <si>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</si>
  <si>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</si>
  <si>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</si>
  <si>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</si>
  <si>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</si>
  <si>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</si>
  <si>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</si>
  <si>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</si>
  <si>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</si>
  <si>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</si>
  <si>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</si>
  <si>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</si>
  <si>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</si>
  <si>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</si>
  <si>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</si>
  <si>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</si>
  <si>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</si>
  <si>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</si>
  <si>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</si>
  <si>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</si>
  <si>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</si>
  <si>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</si>
  <si>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</si>
  <si>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</si>
  <si>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</si>
  <si>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</si>
  <si>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</si>
  <si>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</si>
  <si>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</si>
  <si>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</si>
  <si>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</si>
  <si>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</si>
  <si>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</si>
  <si>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</si>
  <si>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</si>
  <si>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</si>
  <si>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</si>
  <si>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</si>
  <si>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</si>
  <si>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</si>
  <si>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03.0.06.28370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</si>
  <si>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</si>
  <si>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</si>
  <si>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</si>
  <si>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</si>
  <si>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</si>
  <si>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</si>
  <si>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</si>
  <si>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</si>
  <si>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</si>
  <si>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</si>
  <si>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</si>
  <si>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</si>
  <si>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</si>
  <si>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03.0.06.28410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</si>
  <si>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</si>
  <si>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</si>
  <si>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03.0.06.51370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</si>
  <si>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</si>
  <si>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</si>
  <si>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</si>
  <si>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</si>
  <si>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</si>
  <si>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</si>
  <si>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</si>
  <si>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</si>
  <si>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</si>
  <si>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</si>
  <si>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</si>
  <si>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</si>
  <si>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</si>
  <si>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</si>
  <si>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03.0.06.52800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</si>
  <si>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</si>
  <si>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</si>
  <si>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</si>
  <si>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03.0.06.53800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</si>
  <si>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</si>
  <si>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</si>
  <si>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</si>
  <si>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</si>
  <si>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</si>
  <si>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</si>
  <si>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</si>
  <si>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</si>
  <si>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</si>
  <si>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</si>
  <si>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</si>
  <si>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</si>
  <si>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</si>
  <si>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</si>
  <si>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</si>
  <si>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</si>
  <si>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</si>
  <si>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</si>
  <si>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Уплата налога на имущество организаций,земельного, транспортного налогов</t>
  </si>
  <si>
    <t>03.0.89.00000</t>
  </si>
  <si>
    <t>Центральный аппарат за счет средств местного бюджета</t>
  </si>
  <si>
    <t>03.0.89.20401</t>
  </si>
  <si>
    <t>Центральный аппарат за счет средств местного бюджета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</si>
  <si>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</si>
  <si>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</si>
  <si>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</si>
  <si>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</si>
  <si>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</si>
  <si>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</si>
  <si>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</si>
  <si>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</si>
  <si>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</si>
  <si>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деятельности(оказание услуг)подведомственных казенных учреждений</t>
  </si>
  <si>
    <t>03.0.99.00000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</si>
  <si>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</si>
  <si>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</si>
  <si>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</si>
  <si>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</si>
  <si>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</si>
  <si>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</si>
  <si>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</si>
  <si>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03.0.P1.00000</t>
  </si>
  <si>
    <t>03.0.P1.06300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</si>
  <si>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</si>
  <si>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</si>
  <si>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</si>
  <si>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</si>
  <si>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</si>
  <si>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</si>
  <si>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</si>
  <si>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</si>
  <si>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</si>
  <si>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</si>
  <si>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</si>
  <si>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Муниципальная программа "Развитие физической культуры и спорта в Катав-Ивановском муниципальном районе на 2018-2022 годы"</t>
  </si>
  <si>
    <t>06.0.00.00000</t>
  </si>
  <si>
    <t>06.0.07.00000</t>
  </si>
  <si>
    <t>Реализация отраслевых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</si>
  <si>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</t>
  </si>
  <si>
    <t>Реализация отраслевых мероприятий (Закупка товаров, работ и услуг для обеспечения государственных (муниципальных) нужд)</t>
  </si>
  <si>
    <t>Реализация отраслевых мероприятий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</si>
  <si>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</si>
  <si>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06.0.07.20043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</si>
  <si>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</si>
  <si>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</si>
  <si>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06.0.07.20045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</si>
  <si>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</si>
  <si>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</si>
  <si>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06.0.07.20047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</si>
  <si>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</si>
  <si>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</t>
  </si>
  <si>
    <t>06.0.07.2004Г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</si>
  <si>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 (Закупка товаров, работ и услуг для обеспечения государственных (муниципальных) нужд)</t>
  </si>
  <si>
    <t>06.0.07.S0043</t>
  </si>
  <si>
    <t>06.0.07.S0045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</si>
  <si>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</si>
  <si>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</si>
  <si>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 (Закупка товаров, работ и услуг для обеспечения государственных (муниципальных) нужд)</t>
  </si>
  <si>
    <t>06.0.07.S004Г</t>
  </si>
  <si>
    <t>Региональный проект "Создание для всех категорий и групп населения условий для занятий физической культуры и спортом,массовым спортом,в том числе повышение уровня обеспеченности населения объектами спорта и подготовка спортивного резерва"</t>
  </si>
  <si>
    <t>06.0.P5.00000</t>
  </si>
  <si>
    <t>Оснащение объектов спортивной инфраструктуры спортивно-технологическим оборудованием</t>
  </si>
  <si>
    <t>06.0.P5.52280</t>
  </si>
  <si>
    <t>Оснащение объектов спортивной инфраструктуры спортивно-технологическим оборудованием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</si>
  <si>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 на 2018-2020 годы"</t>
  </si>
  <si>
    <t>07.0.00.00000</t>
  </si>
  <si>
    <t>07.0.07.00000</t>
  </si>
  <si>
    <t>07.0.07.20401</t>
  </si>
  <si>
    <t>Муниципальная программа "Разработка документов территориального планирования Катав-Ивановского муниципального района на 2020-2022 годы"</t>
  </si>
  <si>
    <t>09.0.00.00000</t>
  </si>
  <si>
    <t>09.0.07.00000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</si>
  <si>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</si>
  <si>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</si>
  <si>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10.0.00.00000</t>
  </si>
  <si>
    <t>10.0.00.20401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</si>
  <si>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</si>
  <si>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</si>
  <si>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Расходы общегосударственного характера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</si>
  <si>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</si>
  <si>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</si>
  <si>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</si>
  <si>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</si>
  <si>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</si>
  <si>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</si>
  <si>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</si>
  <si>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</si>
  <si>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</si>
  <si>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</si>
  <si>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</si>
  <si>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</si>
  <si>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</si>
  <si>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кадастр недвижимости сведений о границах населенных пунктов и территориальных зон Катав-Ивановского муниципального района Челябинской области на 2017-2020 годы"</t>
  </si>
  <si>
    <t>10.1.00.00000</t>
  </si>
  <si>
    <t>10.1.04.00000</t>
  </si>
  <si>
    <t>Субсидия на проведение работ по описанию местоположения границ населенных пунктов Челябинской области (ОБ)</t>
  </si>
  <si>
    <t>10.1.04.99320</t>
  </si>
  <si>
    <t>Субсидия на проведение работ по описанию местоположения границ населенных пунктов Челябинской области (ОБ) (Закупка товаров, работ и услуг для обеспечения государственных (муниципальных) нужд)</t>
  </si>
  <si>
    <t>Субсидия на проведение работ по описанию местоположения границ территориальных зон Челябинской области (ОБ)</t>
  </si>
  <si>
    <t>10.1.04.99330</t>
  </si>
  <si>
    <t>Субсидия на проведение работ по описанию местоположения границ территориальных зон Челябинской области (ОБ) (Закупка товаров, работ и услуг для обеспечения государственных (муниципальных) нужд)</t>
  </si>
  <si>
    <t>Софинансирование на проведение работ по описанию местоположения границ населенных пунктов Челябинской области</t>
  </si>
  <si>
    <t>10.1.04.S9932</t>
  </si>
  <si>
    <t>Софинансирование на проведение работ по описанию местоположения границ населенных пунктов Челябинской области (Закупка товаров, работ и услуг для обеспечения государственных (муниципальных) нужд)</t>
  </si>
  <si>
    <t>Софинансирование на проведение работ по описанию местоположения границ территориальных зон Челябинской области</t>
  </si>
  <si>
    <t>10.1.04.S9933</t>
  </si>
  <si>
    <t>Софинансирование на проведение работ по описанию местоположения границ территориальных зон Челябинской области (Закупка товаров, работ и услуг для обеспечения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</si>
  <si>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</si>
  <si>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11.0.00.00000</t>
  </si>
  <si>
    <t>11.0.07.00000</t>
  </si>
  <si>
    <t>Реализация отраслевых мероприятий (Иные бюджетные ассигнования)</t>
  </si>
  <si>
    <t>13.0.00.00000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</si>
  <si>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</si>
  <si>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13.0.29.00000</t>
  </si>
  <si>
    <t>ГП "Обеспечение доступным и комфортным жильем граждан РФ" п/п "Оказание молодым семьям гос.поддержки для улучшения жил.условий"</t>
  </si>
  <si>
    <t>13.0.29.L4970</t>
  </si>
  <si>
    <t>ГП "Обеспечение доступным и комфортным жильем граждан РФ" п/п "Оказание молодым семьям гос.поддержки для улучшения жил.условий" (Социальное обеспечение и иные выплаты населению)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</si>
  <si>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</si>
  <si>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</si>
  <si>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</si>
  <si>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</si>
  <si>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</si>
  <si>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</si>
  <si>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</si>
  <si>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</si>
  <si>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</si>
  <si>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</si>
  <si>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</si>
  <si>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</si>
  <si>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</si>
  <si>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</si>
  <si>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</si>
  <si>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</si>
  <si>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</si>
  <si>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</si>
  <si>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Подготовка к отопительному сезону (Закупка товаров, работ и услуг для обеспечения государственных (муниципальных) нужд)</t>
  </si>
  <si>
    <t>Подготовка к отопительному сезону (ОБ)</t>
  </si>
  <si>
    <t>16.1.41.14060</t>
  </si>
  <si>
    <t>Подготовка к отопительному сезону (ОБ)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</si>
  <si>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</si>
  <si>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</si>
  <si>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Субвенции  из областного бюджета</t>
  </si>
  <si>
    <t>17.0.02.00000</t>
  </si>
  <si>
    <t>17.0.02.51601</t>
  </si>
  <si>
    <t>500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</si>
  <si>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</si>
  <si>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</si>
  <si>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</si>
  <si>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</si>
  <si>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</si>
  <si>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</si>
  <si>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</si>
  <si>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</si>
  <si>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</si>
  <si>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</si>
  <si>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</si>
  <si>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</si>
  <si>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</si>
  <si>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</si>
  <si>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</si>
  <si>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</si>
  <si>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</si>
  <si>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</si>
  <si>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</si>
  <si>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</si>
  <si>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</si>
  <si>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</si>
  <si>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</si>
  <si>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</si>
  <si>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</si>
  <si>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</si>
  <si>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</si>
  <si>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</si>
  <si>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</si>
  <si>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</si>
  <si>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21.0.99.S3040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</si>
  <si>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</si>
  <si>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</si>
  <si>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</si>
  <si>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</si>
  <si>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капитального ремонта зданий и сооружений муниципальных организаций дополнительного образования</t>
  </si>
  <si>
    <t>21.0.99.S3320</t>
  </si>
  <si>
    <t>Проведение капитального ремонта зданий и сооружений муниципальных организаций дополнительного образования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</si>
  <si>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</si>
  <si>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</si>
  <si>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</si>
  <si>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</si>
  <si>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</si>
  <si>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</si>
  <si>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21.0.E1.51690</t>
  </si>
  <si>
    <t>Обновление материально-технической базы для формирования у обучающихся современных технологических и гуманитарных навыков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</si>
  <si>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</si>
  <si>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</si>
  <si>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</si>
  <si>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Региональный проект "Цифровая образовательная среда"</t>
  </si>
  <si>
    <t>21.0.E4.00000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</si>
  <si>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</t>
  </si>
  <si>
    <t>21.0.E4.52100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</si>
  <si>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</si>
  <si>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</si>
  <si>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</si>
  <si>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</si>
  <si>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</si>
  <si>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</si>
  <si>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</si>
  <si>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</si>
  <si>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</si>
  <si>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</si>
  <si>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Проведение капитального ремонта зданий и сооружений муниципальных организаций дошкольного образования</t>
  </si>
  <si>
    <t>22.0.99.S4080</t>
  </si>
  <si>
    <t>Проведение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</si>
  <si>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Муниципальная программа "Переселение в 2020-2022 годы граждан из аварийного жилищного фонда Катав-Ивановского муниципального района"</t>
  </si>
  <si>
    <t>23.0.00.00000</t>
  </si>
  <si>
    <t>Региональный проект "Обеспечение устойчивого сокращения непригодного для проживания жилищного фонда"</t>
  </si>
  <si>
    <t>23.0.F3.00000</t>
  </si>
  <si>
    <t>Обеспечение мероприятий по переселению граждан из аварийного жилищного фонда за счет средств ОБ</t>
  </si>
  <si>
    <t>23.0.F3.67484</t>
  </si>
  <si>
    <t>Обеспечение мероприятий по переселению граждан из аварийного жилищного фонда за счет средств ОБ (Закупка товаров, работ и услуг для обеспечения государственных (муниципальных) нужд)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</si>
  <si>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</t>
  </si>
  <si>
    <t>26.0.00.00000</t>
  </si>
  <si>
    <t>26.0.99.00000</t>
  </si>
  <si>
    <t>Проведение капитального ремонта зданий муниципальных общеобразовательных организаций</t>
  </si>
  <si>
    <t>26.0.99.S1010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</si>
  <si>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</si>
  <si>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Муниципальная программа "Поддержка садоводческих и некоммерческих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</si>
  <si>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</si>
  <si>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</si>
  <si>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</si>
  <si>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</si>
  <si>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</si>
  <si>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Субсидии садоводческим, некоммерческим товариществам граждан</t>
  </si>
  <si>
    <t>27.0.55.00000</t>
  </si>
  <si>
    <t>Субсидии садоводческим, некоммерческим товариществам граждан (Предоставление субсидий бюджетным, автономным учреждениям и иным некоммерческим организациям)</t>
  </si>
  <si>
    <t>Непрограмное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</si>
  <si>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</si>
  <si>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</si>
  <si>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</si>
  <si>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</si>
  <si>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</si>
  <si>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</si>
  <si>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</si>
  <si>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</si>
  <si>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</si>
  <si>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</si>
  <si>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</si>
  <si>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</si>
  <si>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</si>
  <si>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</si>
  <si>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</si>
  <si>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</si>
  <si>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</si>
  <si>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</si>
  <si>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</si>
  <si>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</si>
  <si>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</t>
  </si>
  <si>
    <t>70.0.00.22030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</si>
  <si>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</si>
  <si>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</si>
  <si>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</si>
  <si>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</si>
  <si>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</si>
  <si>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</si>
  <si>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</si>
  <si>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</si>
  <si>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</si>
  <si>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</si>
  <si>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</si>
  <si>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</si>
  <si>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</si>
  <si>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</si>
  <si>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</si>
  <si>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</si>
  <si>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</si>
  <si>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</si>
  <si>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</si>
  <si>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</si>
  <si>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</si>
  <si>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</si>
  <si>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</si>
  <si>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</si>
  <si>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</si>
  <si>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</si>
  <si>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70.0.04.21801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</si>
  <si>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</si>
  <si>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</si>
  <si>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</si>
  <si>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</si>
  <si>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</si>
  <si>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</si>
  <si>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</si>
  <si>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</si>
  <si>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</si>
  <si>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</si>
  <si>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70.0.10.00000</t>
  </si>
  <si>
    <t>Обеспечение деятельности подведомственных учреждений</t>
  </si>
  <si>
    <t>70.0.10.29900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</si>
  <si>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</si>
  <si>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</si>
  <si>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</si>
  <si>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</si>
  <si>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</si>
  <si>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</si>
  <si>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</si>
  <si>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</si>
  <si>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</si>
  <si>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</si>
  <si>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</si>
  <si>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</si>
  <si>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</si>
  <si>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</si>
  <si>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</si>
  <si>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</si>
  <si>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</si>
  <si>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</si>
  <si>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</si>
  <si>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</si>
  <si>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</si>
  <si>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</si>
  <si>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2018-2022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</si>
  <si>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</si>
  <si>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</si>
  <si>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</si>
  <si>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Содержание автомобильных дорог общего пользования на межмуниципальном уровне с/п Бедярыш</t>
  </si>
  <si>
    <t>80.0.30.52103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</si>
  <si>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</si>
  <si>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</si>
  <si>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80.0.30.52104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</si>
  <si>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</si>
  <si>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</si>
  <si>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80.0.30.52105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</si>
  <si>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</si>
  <si>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</si>
  <si>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80.0.30.52106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</si>
  <si>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</si>
  <si>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</si>
  <si>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80.0.30.52107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</si>
  <si>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</si>
  <si>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</si>
  <si>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80.0.30.52108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</si>
  <si>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</si>
  <si>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</si>
  <si>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80.0.30.52109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</si>
  <si>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</si>
  <si>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2018-2022 годы"</t>
  </si>
  <si>
    <t>81.0.00.00000</t>
  </si>
  <si>
    <t>Ремонт автомобильных дорог общего пользования</t>
  </si>
  <si>
    <t>81.0.31.00000</t>
  </si>
  <si>
    <t>Ремонт автомобильных дорог г. Катав-Ивановск</t>
  </si>
  <si>
    <t>81.0.31.00001</t>
  </si>
  <si>
    <t>Ремонт автомобильных дорог г. Катав-Ивановск (Закупка товаров, работ и услуг для обеспечения государственных (муниципальных) нужд)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</si>
  <si>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</si>
  <si>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</si>
  <si>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</si>
  <si>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2018-2022 годы"</t>
  </si>
  <si>
    <t>82.0.00.00000</t>
  </si>
  <si>
    <t>Мероприятия по повышению безопасности дорожного движения</t>
  </si>
  <si>
    <t>82.0.48.00000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</si>
  <si>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</si>
  <si>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82.0.48.06050</t>
  </si>
  <si>
    <t>Муниципальная программа "Капитальное строительство на территории Катав-Ивановского муниципального района на 2018-2022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</si>
  <si>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</si>
  <si>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</si>
  <si>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</si>
  <si>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</si>
  <si>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</si>
  <si>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</si>
  <si>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Реализация инвестиционных проектов на территории муниципальных образований</t>
  </si>
  <si>
    <t>83.0.09.2004В</t>
  </si>
  <si>
    <t>Реализация инвестиционных проектов на территории муниципальных образований (Закупка товаров, работ и услуг для обеспечения государственных (муниципальных) нужд)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</si>
  <si>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</si>
  <si>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83.0.09.68130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</si>
  <si>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(Закупка товаров, работ и услуг для обеспечения государственных (муниципальных) нужд)</t>
  </si>
  <si>
    <t>Софинансирование на реализацию инвестиционных проектов</t>
  </si>
  <si>
    <t>83.0.09.S004В</t>
  </si>
  <si>
    <t>Софинансирование на реализацию инвестиционных проектов (Закупка товаров, работ и услуг для обеспечения государственных (муниципальных) нужд)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</si>
  <si>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</si>
  <si>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</si>
  <si>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</si>
  <si>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Софинансирование на строительство клуба "Маяк"</t>
  </si>
  <si>
    <t>83.0.09.S6813</t>
  </si>
  <si>
    <t>Софинансирование на строительство клуба "Маяк" (Закупка товаров, работ и услуг для обеспечения государственных (муниципальных) нужд)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</si>
  <si>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2018-2022 годы"</t>
  </si>
  <si>
    <t>84.0.00.00000</t>
  </si>
  <si>
    <t>Проведение экологических мероприятий</t>
  </si>
  <si>
    <t>84.0.37.00000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</si>
  <si>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</si>
  <si>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2019-2022 годы"</t>
  </si>
  <si>
    <t>85.0.00.00000</t>
  </si>
  <si>
    <t>Региональный проект "Формирование комфортной городской среды"</t>
  </si>
  <si>
    <t>85.0.F2.00000</t>
  </si>
  <si>
    <t>Субсидия на реализацию программ формирования современной городской среды</t>
  </si>
  <si>
    <t>85.0.F2.55550</t>
  </si>
  <si>
    <t>Субсидия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</si>
  <si>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"Переселение в 2019-2021 годы граждан из жилищного фонда Катав-Ивановского муниципального района, признанным непригодным для проживания"</t>
  </si>
  <si>
    <t>86.0.00.00000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</si>
  <si>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</si>
  <si>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(Закупка товаров, работ и услуг для обеспечения государственных (муниципальных) нужд)</t>
  </si>
  <si>
    <t>Распределение бюджетных ассигнований 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 и  подразделам классификации расходов  бюджетов бюджетной системы Российской Федерации на 2020 год и на плановый период 2021 и 2022 годов</t>
  </si>
  <si>
    <t>к Решению Собрания депутатов Катав-Ивановского муниципального района "О районном бюджете  на 2020 год и на плановый период 2021 и 2022 годов"</t>
  </si>
  <si>
    <t>Приложение 6</t>
  </si>
  <si>
    <t>целевая статья</t>
  </si>
  <si>
    <t>группа видов расходов</t>
  </si>
  <si>
    <t>раздел</t>
  </si>
  <si>
    <t>подраздел</t>
  </si>
  <si>
    <t>2020 год</t>
  </si>
  <si>
    <t>2021 год</t>
  </si>
  <si>
    <t>2022 год</t>
  </si>
  <si>
    <t>Региональный проект "Финансовая поддержка семей при рождении детей"</t>
  </si>
  <si>
    <t>Региональный проект "Социальная активность"</t>
  </si>
  <si>
    <t>83.0.09.00081</t>
  </si>
  <si>
    <t>Разработка проектно-сметной документации по строительству клуба "Маяк"</t>
  </si>
  <si>
    <t>Разработка проектно-сметной документации по строительству клуба "Маяк" (Закупка товаров, работ и услуг для обеспечения государственных (муниципальных) нужд)</t>
  </si>
  <si>
    <t>Разработка проектно-сметной документации по строительству ФОКа</t>
  </si>
  <si>
    <t>Разработка проектно-сметной документации по строительству ФОКа (Закупка товаров, работ и услуг для обеспечения государственных (муниципальных) нужд)</t>
  </si>
  <si>
    <t>83.0.09.20000</t>
  </si>
  <si>
    <t>Муниципальная программа "Развитие Катав-Ивановского муниципального района в сфере жилищно-коммунального хозяйства и транспорта на 2020-2022 годы"</t>
  </si>
  <si>
    <t>Поддержка жилищно-коммунального хозяйства</t>
  </si>
  <si>
    <t>Поддержка жилищно-коммунального хозяйства (Закупка товаров, работ и услуг для обеспечения государственных (муниципальных) нужд)</t>
  </si>
  <si>
    <t>16.1.47.00000</t>
  </si>
  <si>
    <t>Ежемесячноесоциальное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</si>
  <si>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</si>
  <si>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радиовещанию"(Закупка товаров, работ и услуг для обеспечения государственных (муниципальных) нужд)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</si>
  <si>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радиовещанию"(Социальное обеспечение и иные выплаты населению)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</si>
  <si>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</t>
  </si>
  <si>
    <t>03.0.06.28430</t>
  </si>
  <si>
    <t>Выравнивание бюджетной обеспеченности поселений</t>
  </si>
  <si>
    <t>Выравнивание бюджетной обеспеченности поселений  (Межбюджетные трансферты)</t>
  </si>
  <si>
    <t>Благоустройство зданий муниципальных общеобразовательных организаций в целях соблюдения требований к воздушно-тепловому режиму,водоотведению и канализации (Закупка товаров, работ и услуг для обеспечения государственных (муниципальных) нужд)</t>
  </si>
  <si>
    <t xml:space="preserve">Благоустройство зданий муниципальных общеобразовательных организаций в целях соблюдения требований к воздушно-тепловому режиму,водоотведению и канализации </t>
  </si>
  <si>
    <t>21.0.99.R2550</t>
  </si>
  <si>
    <t>Субсидии бюджетным учреждениям на иные цели</t>
  </si>
  <si>
    <t>Оснащение многофункциональных центров компьютерной техникой,серверным оборудованием и приведение к бренду "Мои документы"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</si>
  <si>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</si>
  <si>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Оснащение многофункциональных центров компьютерной техникой,серверным оборудованием и приведение к бренду "Мои документы"(Предоставление субсидий бюджетным, автономным учреждениям и иным некоммерческим организациям)</t>
  </si>
  <si>
    <t>70.0.20.00000</t>
  </si>
  <si>
    <t>70.0.20.34140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</si>
  <si>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2020-2022 годы</t>
  </si>
  <si>
    <t>Организация мероприятий по отлову животных без владельцев, в т.ч. их транспортировке и немедленной передаче в приюты для животных</t>
  </si>
  <si>
    <t>Организация мероприятий по отлову животных без владельцев, в т.ч.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</si>
  <si>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84.0.00.61081</t>
  </si>
  <si>
    <t>Организация мероприятий, проводимых в приютах для животных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</si>
  <si>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</si>
  <si>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84.0.00.61082</t>
  </si>
  <si>
    <t>86.0.F3.14070</t>
  </si>
  <si>
    <t>86.0.F3.00000</t>
  </si>
  <si>
    <t>23.0.F3.67483</t>
  </si>
  <si>
    <t>Обеспечение мероприятий по переселению граждан из аварийного жилищного фонда за счет средств Фонда содействия реформированию ЖКХ</t>
  </si>
  <si>
    <t>Обеспечение мероприятий по переселению граждан из аварийного жилищного фонда за счет средств Фонда содействия реформированию ЖКХ (Закупка товаров, работ и услуг для обеспечения государственных (муниципальных) нужд)</t>
  </si>
  <si>
    <t>81.0.31.00008</t>
  </si>
  <si>
    <t xml:space="preserve">Ремонт автомобильных дорог в Серпиевском СП (Закупка товаров, работ и услуг для обеспечения государственных (муниципальных) нужд) </t>
  </si>
  <si>
    <t xml:space="preserve">Ремонт автомобильных дорог в Серпиевском СП  </t>
  </si>
  <si>
    <t>На содержание комплексной системы оповещения в Месединском СП</t>
  </si>
  <si>
    <t>70.0.07.52106</t>
  </si>
  <si>
    <t>На содержание комплексной системы оповещения в Месединском СП  (Межбюджетные трансферты)</t>
  </si>
  <si>
    <t>На содержание комплексной системы оповещения в Орловском СП</t>
  </si>
  <si>
    <t>На содержание комплексной системы оповещения в Орловском СП  (Межбюджетные трансферты)</t>
  </si>
  <si>
    <t>70.0.07.52107</t>
  </si>
  <si>
    <t>На содержание комплексной системы оповещения в Тюлюкском СП</t>
  </si>
  <si>
    <t>На содержание комплексной системы оповещения в Тюлюкском СП  (Межбюджетные трансферты)</t>
  </si>
  <si>
    <t>70.0.07.52109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</si>
  <si>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25.12.2019 г. № 430 "О районном бюджете на 2020 год и на  плановый период 2021 и 2022 годов"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</si>
  <si>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района"</t>
  </si>
  <si>
    <t>02.1.99.42300</t>
  </si>
  <si>
    <t>Приобретение технических средств реабилитации для пунктов проката в муниципальных учреждениях системы социальной защиты населения(Предоставление субсидий бюджетным, автономным учреждениям и иным некоммерческим организациям)</t>
  </si>
  <si>
    <t>Приобретение технических средств реабилитации для пунктов проката в муниципальных учреждениях системы социальной защиты населения</t>
  </si>
  <si>
    <t>03.0.20.08080</t>
  </si>
  <si>
    <t>Строительство,ремонт.реконструкция и оснащение спортивных объектов</t>
  </si>
  <si>
    <t>Строительство,ремонт.реконструкция и оснащение спортивных объектов (Закупка товаров, работ и услуг для обеспечения государственных (муниципальных) нужд)</t>
  </si>
  <si>
    <t>06.0.07.01004</t>
  </si>
  <si>
    <t>Центральный аппарат за счет средств местного бюджета (Социальное обеспечение и иные выплаты населению)</t>
  </si>
  <si>
    <t xml:space="preserve">                                           Приложение 3</t>
  </si>
  <si>
    <t>03.0 00 20401</t>
  </si>
  <si>
    <t>Центральный аппарат за счет средств местного бюджета(Расходы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</si>
  <si>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от 19    февраля  2020 г.  № 444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</si>
</sst>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4" fillId="2" borderId="2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top"/>
    </xf>
    <xf numFmtId="0" fontId="7" fillId="2" borderId="2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165" fontId="7" fillId="2" borderId="2" xfId="0" applyNumberFormat="1" applyFont="1" applyFill="1" applyBorder="1" applyAlignment="1">
      <alignment vertical="top" wrapText="1"/>
    </xf>
    <xf numFmtId="0" fontId="9" fillId="2" borderId="2" xfId="0" applyNumberFormat="1" applyFont="1" applyFill="1" applyBorder="1" applyAlignment="1">
      <alignment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164" fontId="9" fillId="2" borderId="2" xfId="0" applyNumberFormat="1" applyFont="1" applyFill="1" applyBorder="1" applyAlignment="1">
      <alignment horizontal="right" vertical="top" wrapText="1"/>
    </xf>
    <xf numFmtId="0" fontId="12" fillId="2" borderId="2" xfId="0" applyNumberFormat="1" applyFont="1" applyFill="1" applyBorder="1" applyAlignment="1">
      <alignment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12" fillId="2" borderId="2" xfId="0" applyNumberFormat="1" applyFont="1" applyFill="1" applyBorder="1" applyAlignment="1">
      <alignment horizontal="center" vertical="top" wrapText="1"/>
    </xf>
    <xf numFmtId="164" fontId="12" fillId="2" borderId="2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vertical="top"/>
    </xf>
    <xf numFmtId="165" fontId="12" fillId="2" borderId="2" xfId="0" applyNumberFormat="1" applyFont="1" applyFill="1" applyBorder="1" applyAlignment="1">
      <alignment vertical="top" wrapText="1"/>
    </xf>
    <xf numFmtId="0" fontId="12" fillId="0" borderId="2" xfId="0" applyNumberFormat="1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0" fontId="12" fillId="0" borderId="2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49" fontId="14" fillId="2" borderId="2" xfId="0" applyNumberFormat="1" applyFont="1" applyFill="1" applyBorder="1" applyAlignment="1">
      <alignment horizontal="justify" vertical="top" wrapText="1"/>
    </xf>
    <xf numFmtId="49" fontId="15" fillId="2" borderId="2" xfId="0" applyNumberFormat="1" applyFont="1" applyFill="1" applyBorder="1" applyAlignment="1">
      <alignment horizontal="justify" vertical="top" wrapText="1"/>
    </xf>
    <xf numFmtId="0" fontId="9" fillId="0" borderId="2" xfId="0" applyNumberFormat="1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righ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164" fontId="12" fillId="0" borderId="2" xfId="0" applyNumberFormat="1" applyFont="1" applyFill="1" applyBorder="1" applyAlignment="1">
      <alignment horizontal="right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164" fontId="9" fillId="3" borderId="2" xfId="0" applyNumberFormat="1" applyFont="1" applyFill="1" applyBorder="1" applyAlignment="1">
      <alignment horizontal="right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textRotation="90" wrapText="1"/>
    </xf>
    <xf numFmtId="0" fontId="4" fillId="2" borderId="2" xfId="0" applyNumberFormat="1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5"/>
  <sheetViews>
    <sheetView tabSelected="1" workbookViewId="0">
      <selection activeCell="A5" sqref="A5"/>
    </sheetView>
  </sheetViews>
  <sheetFormatPr defaultRowHeight="14.4" customHeight="1" x14ac:dyDescent="0.3"/>
  <cols>
    <col min="1" max="1" width="84" customWidth="1"/>
    <col min="2" max="2" width="15" customWidth="1"/>
    <col min="3" max="3" width="10.5546875" customWidth="1"/>
    <col min="4" max="4" width="5.6640625" customWidth="1"/>
    <col min="5" max="5" width="4.88671875" customWidth="1"/>
    <col min="6" max="6" width="13.44140625" customWidth="1"/>
    <col min="7" max="8" width="13.5546875" customWidth="1"/>
  </cols>
  <sheetData>
    <row r="1" spans="1:8" ht="18" customHeight="1" x14ac:dyDescent="0.3">
      <c r="F1" s="48" t="s">
        <v>744</v>
      </c>
      <c r="G1" s="48"/>
      <c r="H1" s="48"/>
    </row>
    <row r="2" spans="1:8" ht="133.94999999999999" customHeight="1" x14ac:dyDescent="0.3">
      <c r="F2" s="49" t="s">
        <v>734</v>
      </c>
      <c r="G2" s="49"/>
      <c r="H2" s="49"/>
    </row>
    <row r="3" spans="1:8" ht="14.4" customHeight="1" x14ac:dyDescent="0.3">
      <c r="F3" s="50" t="s">
        <v>747</v>
      </c>
      <c r="G3" s="51"/>
      <c r="H3" s="51"/>
    </row>
    <row r="4" spans="1:8" ht="15.6" customHeight="1" x14ac:dyDescent="0.3">
      <c r="A4" s="1"/>
      <c r="B4" s="1"/>
      <c r="C4" s="1"/>
      <c r="D4" s="1"/>
      <c r="E4" s="1"/>
      <c r="F4" s="9"/>
      <c r="G4" s="56" t="s">
        <v>673</v>
      </c>
      <c r="H4" s="57"/>
    </row>
    <row r="5" spans="1:8" ht="66.75" customHeight="1" x14ac:dyDescent="0.3">
      <c r="A5" s="1"/>
      <c r="B5" s="1"/>
      <c r="C5" s="1"/>
      <c r="D5" s="1"/>
      <c r="E5" s="1"/>
      <c r="F5" s="58" t="s">
        <v>672</v>
      </c>
      <c r="G5" s="59"/>
      <c r="H5" s="59"/>
    </row>
    <row r="6" spans="1:8" ht="57.6" customHeight="1" x14ac:dyDescent="0.3">
      <c r="A6" s="60" t="s">
        <v>671</v>
      </c>
      <c r="B6" s="60"/>
      <c r="C6" s="60"/>
      <c r="D6" s="60"/>
      <c r="E6" s="60"/>
      <c r="F6" s="60"/>
      <c r="G6" s="60"/>
      <c r="H6" s="60"/>
    </row>
    <row r="7" spans="1:8" ht="19.5" customHeight="1" x14ac:dyDescent="0.3">
      <c r="A7" s="2"/>
      <c r="B7" s="2"/>
      <c r="C7" s="2"/>
      <c r="D7" s="2"/>
      <c r="E7" s="2"/>
      <c r="F7" s="3"/>
      <c r="G7" s="3"/>
      <c r="H7" s="4" t="s">
        <v>0</v>
      </c>
    </row>
    <row r="8" spans="1:8" ht="15" customHeight="1" x14ac:dyDescent="0.3">
      <c r="A8" s="53" t="s">
        <v>1</v>
      </c>
      <c r="B8" s="52" t="s">
        <v>674</v>
      </c>
      <c r="C8" s="52" t="s">
        <v>675</v>
      </c>
      <c r="D8" s="54" t="s">
        <v>676</v>
      </c>
      <c r="E8" s="54" t="s">
        <v>677</v>
      </c>
      <c r="F8" s="52" t="s">
        <v>678</v>
      </c>
      <c r="G8" s="52" t="s">
        <v>679</v>
      </c>
      <c r="H8" s="52" t="s">
        <v>680</v>
      </c>
    </row>
    <row r="9" spans="1:8" ht="51" customHeight="1" x14ac:dyDescent="0.3">
      <c r="A9" s="53"/>
      <c r="B9" s="53" t="s">
        <v>2</v>
      </c>
      <c r="C9" s="53" t="s">
        <v>3</v>
      </c>
      <c r="D9" s="55" t="s">
        <v>4</v>
      </c>
      <c r="E9" s="55" t="s">
        <v>5</v>
      </c>
      <c r="F9" s="53" t="s">
        <v>6</v>
      </c>
      <c r="G9" s="53" t="s">
        <v>6</v>
      </c>
      <c r="H9" s="53" t="s">
        <v>6</v>
      </c>
    </row>
    <row r="10" spans="1:8" ht="19.5" customHeight="1" x14ac:dyDescent="0.3">
      <c r="A10" s="6" t="s">
        <v>7</v>
      </c>
      <c r="B10" s="7"/>
      <c r="C10" s="5"/>
      <c r="D10" s="7"/>
      <c r="E10" s="7"/>
      <c r="F10" s="8">
        <f>F11+F77+F127+F242+F246+F272+F276+F279+F303+F306+F310+F327+F331+F335+F340+F368+F376+F382+F386+F392+F484+F500+F508+F513+F531+F538+F542</f>
        <v>1674437.5000000002</v>
      </c>
      <c r="G10" s="8">
        <f t="shared" ref="G10:H10" si="0">G11+G77+G127+G242+G246+G272+G276+G279+G303+G306+G310+G327+G331+G335+G340+G368+G376+G382+G386+G392+G484+G500+G508+G513+G531+G538+G542</f>
        <v>1379856.1</v>
      </c>
      <c r="H10" s="8">
        <f t="shared" si="0"/>
        <v>1182645.4999999998</v>
      </c>
    </row>
    <row r="11" spans="1:8" s="14" customFormat="1" ht="46.8" x14ac:dyDescent="0.3">
      <c r="A11" s="10" t="s">
        <v>8</v>
      </c>
      <c r="B11" s="11" t="s">
        <v>9</v>
      </c>
      <c r="C11" s="12"/>
      <c r="D11" s="11"/>
      <c r="E11" s="11"/>
      <c r="F11" s="13">
        <f>F12+F14+F16+F19+F28+F55+F59+F63+F71</f>
        <v>479178.3</v>
      </c>
      <c r="G11" s="13">
        <f t="shared" ref="G11:H11" si="1">G12+G14+G16+G19+G28+G55+G59+G63+G71</f>
        <v>445414.40000000008</v>
      </c>
      <c r="H11" s="13">
        <f t="shared" si="1"/>
        <v>449149.70000000007</v>
      </c>
    </row>
    <row r="12" spans="1:8" s="14" customFormat="1" ht="33.75" customHeight="1" x14ac:dyDescent="0.3">
      <c r="A12" s="15" t="s">
        <v>10</v>
      </c>
      <c r="B12" s="16" t="s">
        <v>11</v>
      </c>
      <c r="C12" s="17"/>
      <c r="D12" s="16"/>
      <c r="E12" s="16"/>
      <c r="F12" s="18">
        <f>F13</f>
        <v>3274.7</v>
      </c>
      <c r="G12" s="18">
        <f t="shared" ref="G12:H12" si="2">G13</f>
        <v>3274.7</v>
      </c>
      <c r="H12" s="18">
        <f t="shared" si="2"/>
        <v>3274.7</v>
      </c>
    </row>
    <row r="13" spans="1:8" s="28" customFormat="1" ht="46.8" x14ac:dyDescent="0.3">
      <c r="A13" s="24" t="s">
        <v>12</v>
      </c>
      <c r="B13" s="25" t="s">
        <v>11</v>
      </c>
      <c r="C13" s="26" t="s">
        <v>13</v>
      </c>
      <c r="D13" s="25" t="s">
        <v>14</v>
      </c>
      <c r="E13" s="25" t="s">
        <v>15</v>
      </c>
      <c r="F13" s="27">
        <v>3274.7</v>
      </c>
      <c r="G13" s="27">
        <v>3274.7</v>
      </c>
      <c r="H13" s="27">
        <v>3274.7</v>
      </c>
    </row>
    <row r="14" spans="1:8" s="14" customFormat="1" ht="46.8" x14ac:dyDescent="0.3">
      <c r="A14" s="15" t="s">
        <v>16</v>
      </c>
      <c r="B14" s="16" t="s">
        <v>17</v>
      </c>
      <c r="C14" s="17"/>
      <c r="D14" s="16"/>
      <c r="E14" s="16"/>
      <c r="F14" s="18">
        <f>F15</f>
        <v>5873.2</v>
      </c>
      <c r="G14" s="18">
        <f t="shared" ref="G14:H14" si="3">G15</f>
        <v>5873.2</v>
      </c>
      <c r="H14" s="18">
        <f t="shared" si="3"/>
        <v>5873.2</v>
      </c>
    </row>
    <row r="15" spans="1:8" s="28" customFormat="1" ht="62.4" x14ac:dyDescent="0.3">
      <c r="A15" s="24" t="s">
        <v>18</v>
      </c>
      <c r="B15" s="25" t="s">
        <v>17</v>
      </c>
      <c r="C15" s="26" t="s">
        <v>13</v>
      </c>
      <c r="D15" s="25" t="s">
        <v>14</v>
      </c>
      <c r="E15" s="25" t="s">
        <v>19</v>
      </c>
      <c r="F15" s="27">
        <v>5873.2</v>
      </c>
      <c r="G15" s="27">
        <v>5873.2</v>
      </c>
      <c r="H15" s="27">
        <v>5873.2</v>
      </c>
    </row>
    <row r="16" spans="1:8" s="14" customFormat="1" ht="15.6" x14ac:dyDescent="0.3">
      <c r="A16" s="15" t="s">
        <v>20</v>
      </c>
      <c r="B16" s="16" t="s">
        <v>21</v>
      </c>
      <c r="C16" s="17"/>
      <c r="D16" s="16"/>
      <c r="E16" s="16"/>
      <c r="F16" s="18">
        <f>F17</f>
        <v>700</v>
      </c>
      <c r="G16" s="18"/>
      <c r="H16" s="18"/>
    </row>
    <row r="17" spans="1:8" s="14" customFormat="1" ht="15.6" x14ac:dyDescent="0.3">
      <c r="A17" s="15" t="s">
        <v>22</v>
      </c>
      <c r="B17" s="16" t="s">
        <v>23</v>
      </c>
      <c r="C17" s="17"/>
      <c r="D17" s="16"/>
      <c r="E17" s="16"/>
      <c r="F17" s="18">
        <f>F18</f>
        <v>700</v>
      </c>
      <c r="G17" s="18"/>
      <c r="H17" s="18"/>
    </row>
    <row r="18" spans="1:8" s="28" customFormat="1" ht="62.4" x14ac:dyDescent="0.3">
      <c r="A18" s="24" t="s">
        <v>24</v>
      </c>
      <c r="B18" s="25" t="s">
        <v>23</v>
      </c>
      <c r="C18" s="26" t="s">
        <v>25</v>
      </c>
      <c r="D18" s="25" t="s">
        <v>26</v>
      </c>
      <c r="E18" s="25" t="s">
        <v>27</v>
      </c>
      <c r="F18" s="27">
        <v>700</v>
      </c>
      <c r="G18" s="27"/>
      <c r="H18" s="27"/>
    </row>
    <row r="19" spans="1:8" s="14" customFormat="1" ht="15.6" x14ac:dyDescent="0.3">
      <c r="A19" s="15" t="s">
        <v>28</v>
      </c>
      <c r="B19" s="16" t="s">
        <v>29</v>
      </c>
      <c r="C19" s="17"/>
      <c r="D19" s="16"/>
      <c r="E19" s="16"/>
      <c r="F19" s="18">
        <f>F20+F22+F24+F26</f>
        <v>6484.9</v>
      </c>
      <c r="G19" s="18">
        <f t="shared" ref="G19:H19" si="4">G20+G22+G24+G26</f>
        <v>6484.9</v>
      </c>
      <c r="H19" s="18">
        <f t="shared" si="4"/>
        <v>6484.9</v>
      </c>
    </row>
    <row r="20" spans="1:8" s="14" customFormat="1" ht="15.6" x14ac:dyDescent="0.3">
      <c r="A20" s="15" t="s">
        <v>30</v>
      </c>
      <c r="B20" s="16" t="s">
        <v>31</v>
      </c>
      <c r="C20" s="17"/>
      <c r="D20" s="16"/>
      <c r="E20" s="16"/>
      <c r="F20" s="18">
        <f>F21</f>
        <v>2742.1</v>
      </c>
      <c r="G20" s="18">
        <f t="shared" ref="G20:H20" si="5">G21</f>
        <v>2742.1</v>
      </c>
      <c r="H20" s="18">
        <f t="shared" si="5"/>
        <v>2742.1</v>
      </c>
    </row>
    <row r="21" spans="1:8" s="28" customFormat="1" ht="15.6" x14ac:dyDescent="0.3">
      <c r="A21" s="24" t="s">
        <v>32</v>
      </c>
      <c r="B21" s="25" t="s">
        <v>31</v>
      </c>
      <c r="C21" s="26" t="s">
        <v>33</v>
      </c>
      <c r="D21" s="25" t="s">
        <v>26</v>
      </c>
      <c r="E21" s="25" t="s">
        <v>34</v>
      </c>
      <c r="F21" s="27">
        <v>2742.1</v>
      </c>
      <c r="G21" s="27">
        <v>2742.1</v>
      </c>
      <c r="H21" s="27">
        <v>2742.1</v>
      </c>
    </row>
    <row r="22" spans="1:8" s="14" customFormat="1" ht="15.6" x14ac:dyDescent="0.3">
      <c r="A22" s="15" t="s">
        <v>35</v>
      </c>
      <c r="B22" s="16" t="s">
        <v>36</v>
      </c>
      <c r="C22" s="17"/>
      <c r="D22" s="16"/>
      <c r="E22" s="16"/>
      <c r="F22" s="18">
        <f>F23</f>
        <v>3294.7</v>
      </c>
      <c r="G22" s="18">
        <f t="shared" ref="G22:H22" si="6">G23</f>
        <v>3294.7</v>
      </c>
      <c r="H22" s="18">
        <f t="shared" si="6"/>
        <v>3294.7</v>
      </c>
    </row>
    <row r="23" spans="1:8" s="28" customFormat="1" ht="15.6" x14ac:dyDescent="0.3">
      <c r="A23" s="24" t="s">
        <v>37</v>
      </c>
      <c r="B23" s="25" t="s">
        <v>36</v>
      </c>
      <c r="C23" s="26" t="s">
        <v>33</v>
      </c>
      <c r="D23" s="25" t="s">
        <v>26</v>
      </c>
      <c r="E23" s="25" t="s">
        <v>38</v>
      </c>
      <c r="F23" s="27">
        <v>3294.7</v>
      </c>
      <c r="G23" s="27">
        <v>3294.7</v>
      </c>
      <c r="H23" s="27">
        <v>3294.7</v>
      </c>
    </row>
    <row r="24" spans="1:8" s="14" customFormat="1" ht="15.6" x14ac:dyDescent="0.3">
      <c r="A24" s="15" t="s">
        <v>39</v>
      </c>
      <c r="B24" s="16" t="s">
        <v>40</v>
      </c>
      <c r="C24" s="17"/>
      <c r="D24" s="16"/>
      <c r="E24" s="16"/>
      <c r="F24" s="18">
        <f>F25</f>
        <v>94</v>
      </c>
      <c r="G24" s="18">
        <f t="shared" ref="G24:H24" si="7">G25</f>
        <v>94</v>
      </c>
      <c r="H24" s="18">
        <f t="shared" si="7"/>
        <v>94</v>
      </c>
    </row>
    <row r="25" spans="1:8" s="28" customFormat="1" ht="15.6" x14ac:dyDescent="0.3">
      <c r="A25" s="24" t="s">
        <v>41</v>
      </c>
      <c r="B25" s="25" t="s">
        <v>40</v>
      </c>
      <c r="C25" s="26" t="s">
        <v>33</v>
      </c>
      <c r="D25" s="25" t="s">
        <v>26</v>
      </c>
      <c r="E25" s="25" t="s">
        <v>15</v>
      </c>
      <c r="F25" s="27">
        <v>94</v>
      </c>
      <c r="G25" s="27">
        <v>94</v>
      </c>
      <c r="H25" s="27">
        <v>94</v>
      </c>
    </row>
    <row r="26" spans="1:8" s="14" customFormat="1" ht="31.2" x14ac:dyDescent="0.3">
      <c r="A26" s="15" t="s">
        <v>42</v>
      </c>
      <c r="B26" s="16" t="s">
        <v>43</v>
      </c>
      <c r="C26" s="17"/>
      <c r="D26" s="16"/>
      <c r="E26" s="16"/>
      <c r="F26" s="18">
        <f>F27</f>
        <v>354.1</v>
      </c>
      <c r="G26" s="18">
        <f t="shared" ref="G26:H26" si="8">G27</f>
        <v>354.1</v>
      </c>
      <c r="H26" s="18">
        <f t="shared" si="8"/>
        <v>354.1</v>
      </c>
    </row>
    <row r="27" spans="1:8" s="28" customFormat="1" ht="31.2" x14ac:dyDescent="0.3">
      <c r="A27" s="24" t="s">
        <v>44</v>
      </c>
      <c r="B27" s="25" t="s">
        <v>43</v>
      </c>
      <c r="C27" s="26" t="s">
        <v>33</v>
      </c>
      <c r="D27" s="25" t="s">
        <v>26</v>
      </c>
      <c r="E27" s="25" t="s">
        <v>38</v>
      </c>
      <c r="F27" s="27">
        <v>354.1</v>
      </c>
      <c r="G27" s="27">
        <v>354.1</v>
      </c>
      <c r="H27" s="27">
        <v>354.1</v>
      </c>
    </row>
    <row r="28" spans="1:8" s="14" customFormat="1" ht="31.2" x14ac:dyDescent="0.3">
      <c r="A28" s="15" t="s">
        <v>45</v>
      </c>
      <c r="B28" s="16" t="s">
        <v>46</v>
      </c>
      <c r="C28" s="17"/>
      <c r="D28" s="16"/>
      <c r="E28" s="16"/>
      <c r="F28" s="18">
        <f>F29+F31+F34+F38+F41+F44+F47+F50+F52</f>
        <v>456235.5</v>
      </c>
      <c r="G28" s="18">
        <f t="shared" ref="G28:H28" si="9">G29+G31+G34+G38+G41+G44+G47+G50+G52</f>
        <v>429781.60000000009</v>
      </c>
      <c r="H28" s="18">
        <f t="shared" si="9"/>
        <v>433516.90000000008</v>
      </c>
    </row>
    <row r="29" spans="1:8" s="14" customFormat="1" ht="47.25" customHeight="1" x14ac:dyDescent="0.3">
      <c r="A29" s="15" t="s">
        <v>47</v>
      </c>
      <c r="B29" s="16" t="s">
        <v>48</v>
      </c>
      <c r="C29" s="17"/>
      <c r="D29" s="16"/>
      <c r="E29" s="16"/>
      <c r="F29" s="18">
        <f>F30</f>
        <v>147.30000000000001</v>
      </c>
      <c r="G29" s="18">
        <f t="shared" ref="G29:H29" si="10">G30</f>
        <v>147.30000000000001</v>
      </c>
      <c r="H29" s="18">
        <f t="shared" si="10"/>
        <v>147.30000000000001</v>
      </c>
    </row>
    <row r="30" spans="1:8" s="28" customFormat="1" ht="96" customHeight="1" x14ac:dyDescent="0.3">
      <c r="A30" s="29" t="s">
        <v>49</v>
      </c>
      <c r="B30" s="25" t="s">
        <v>48</v>
      </c>
      <c r="C30" s="26" t="s">
        <v>25</v>
      </c>
      <c r="D30" s="25" t="s">
        <v>26</v>
      </c>
      <c r="E30" s="25" t="s">
        <v>38</v>
      </c>
      <c r="F30" s="27">
        <v>147.30000000000001</v>
      </c>
      <c r="G30" s="27">
        <v>147.30000000000001</v>
      </c>
      <c r="H30" s="27">
        <v>147.30000000000001</v>
      </c>
    </row>
    <row r="31" spans="1:8" s="14" customFormat="1" ht="78" x14ac:dyDescent="0.3">
      <c r="A31" s="19" t="s">
        <v>50</v>
      </c>
      <c r="B31" s="16" t="s">
        <v>51</v>
      </c>
      <c r="C31" s="17"/>
      <c r="D31" s="16"/>
      <c r="E31" s="16"/>
      <c r="F31" s="18">
        <f>F32+F33</f>
        <v>25397.7</v>
      </c>
      <c r="G31" s="18">
        <f t="shared" ref="G31:H31" si="11">G32+G33</f>
        <v>25397.7</v>
      </c>
      <c r="H31" s="18">
        <f t="shared" si="11"/>
        <v>25397.7</v>
      </c>
    </row>
    <row r="32" spans="1:8" s="28" customFormat="1" ht="124.8" x14ac:dyDescent="0.3">
      <c r="A32" s="29" t="s">
        <v>52</v>
      </c>
      <c r="B32" s="25" t="s">
        <v>51</v>
      </c>
      <c r="C32" s="26" t="s">
        <v>25</v>
      </c>
      <c r="D32" s="25" t="s">
        <v>26</v>
      </c>
      <c r="E32" s="25" t="s">
        <v>38</v>
      </c>
      <c r="F32" s="27">
        <v>22883.200000000001</v>
      </c>
      <c r="G32" s="27">
        <v>22883.200000000001</v>
      </c>
      <c r="H32" s="27">
        <v>22883.200000000001</v>
      </c>
    </row>
    <row r="33" spans="1:8" s="28" customFormat="1" ht="93.6" x14ac:dyDescent="0.3">
      <c r="A33" s="29" t="s">
        <v>53</v>
      </c>
      <c r="B33" s="25" t="s">
        <v>51</v>
      </c>
      <c r="C33" s="26" t="s">
        <v>54</v>
      </c>
      <c r="D33" s="25" t="s">
        <v>26</v>
      </c>
      <c r="E33" s="25" t="s">
        <v>38</v>
      </c>
      <c r="F33" s="27">
        <v>2514.5</v>
      </c>
      <c r="G33" s="27">
        <v>2514.5</v>
      </c>
      <c r="H33" s="27">
        <v>2514.5</v>
      </c>
    </row>
    <row r="34" spans="1:8" s="14" customFormat="1" ht="62.4" x14ac:dyDescent="0.3">
      <c r="A34" s="15" t="s">
        <v>55</v>
      </c>
      <c r="B34" s="16" t="s">
        <v>56</v>
      </c>
      <c r="C34" s="17"/>
      <c r="D34" s="16"/>
      <c r="E34" s="16"/>
      <c r="F34" s="18">
        <f>F35+F36+F37</f>
        <v>150583</v>
      </c>
      <c r="G34" s="18">
        <f t="shared" ref="G34:H34" si="12">G35+G36+G37</f>
        <v>150583</v>
      </c>
      <c r="H34" s="18">
        <f t="shared" si="12"/>
        <v>150583</v>
      </c>
    </row>
    <row r="35" spans="1:8" s="28" customFormat="1" ht="109.2" x14ac:dyDescent="0.3">
      <c r="A35" s="29" t="s">
        <v>57</v>
      </c>
      <c r="B35" s="25" t="s">
        <v>56</v>
      </c>
      <c r="C35" s="26" t="s">
        <v>25</v>
      </c>
      <c r="D35" s="25" t="s">
        <v>26</v>
      </c>
      <c r="E35" s="25" t="s">
        <v>38</v>
      </c>
      <c r="F35" s="27">
        <v>147663.29999999999</v>
      </c>
      <c r="G35" s="27">
        <v>147663.29999999999</v>
      </c>
      <c r="H35" s="27">
        <v>147663.29999999999</v>
      </c>
    </row>
    <row r="36" spans="1:8" s="28" customFormat="1" ht="78" x14ac:dyDescent="0.3">
      <c r="A36" s="29" t="s">
        <v>58</v>
      </c>
      <c r="B36" s="25" t="s">
        <v>56</v>
      </c>
      <c r="C36" s="26" t="s">
        <v>54</v>
      </c>
      <c r="D36" s="25" t="s">
        <v>26</v>
      </c>
      <c r="E36" s="25" t="s">
        <v>34</v>
      </c>
      <c r="F36" s="27">
        <v>293.2</v>
      </c>
      <c r="G36" s="27">
        <v>293.2</v>
      </c>
      <c r="H36" s="27">
        <v>293.2</v>
      </c>
    </row>
    <row r="37" spans="1:8" s="28" customFormat="1" ht="78" x14ac:dyDescent="0.3">
      <c r="A37" s="29" t="s">
        <v>58</v>
      </c>
      <c r="B37" s="25" t="s">
        <v>56</v>
      </c>
      <c r="C37" s="26" t="s">
        <v>54</v>
      </c>
      <c r="D37" s="25" t="s">
        <v>26</v>
      </c>
      <c r="E37" s="25" t="s">
        <v>38</v>
      </c>
      <c r="F37" s="27">
        <v>2626.5</v>
      </c>
      <c r="G37" s="27">
        <v>2626.5</v>
      </c>
      <c r="H37" s="27">
        <v>2626.5</v>
      </c>
    </row>
    <row r="38" spans="1:8" s="14" customFormat="1" ht="46.8" x14ac:dyDescent="0.3">
      <c r="A38" s="15" t="s">
        <v>59</v>
      </c>
      <c r="B38" s="16" t="s">
        <v>60</v>
      </c>
      <c r="C38" s="17"/>
      <c r="D38" s="16"/>
      <c r="E38" s="16"/>
      <c r="F38" s="18">
        <f>F39+F40</f>
        <v>101724.7</v>
      </c>
      <c r="G38" s="18">
        <f t="shared" ref="G38:H38" si="13">G39+G40</f>
        <v>101724.7</v>
      </c>
      <c r="H38" s="18">
        <f t="shared" si="13"/>
        <v>101724.7</v>
      </c>
    </row>
    <row r="39" spans="1:8" s="28" customFormat="1" ht="93.6" x14ac:dyDescent="0.3">
      <c r="A39" s="29" t="s">
        <v>61</v>
      </c>
      <c r="B39" s="25" t="s">
        <v>60</v>
      </c>
      <c r="C39" s="26" t="s">
        <v>25</v>
      </c>
      <c r="D39" s="25" t="s">
        <v>26</v>
      </c>
      <c r="E39" s="25" t="s">
        <v>34</v>
      </c>
      <c r="F39" s="27">
        <v>98658.3</v>
      </c>
      <c r="G39" s="27">
        <v>98658.3</v>
      </c>
      <c r="H39" s="27">
        <v>98658.3</v>
      </c>
    </row>
    <row r="40" spans="1:8" s="28" customFormat="1" ht="62.4" x14ac:dyDescent="0.3">
      <c r="A40" s="29" t="s">
        <v>62</v>
      </c>
      <c r="B40" s="25" t="s">
        <v>60</v>
      </c>
      <c r="C40" s="26" t="s">
        <v>54</v>
      </c>
      <c r="D40" s="25" t="s">
        <v>26</v>
      </c>
      <c r="E40" s="25" t="s">
        <v>34</v>
      </c>
      <c r="F40" s="27">
        <v>3066.4</v>
      </c>
      <c r="G40" s="27">
        <v>3066.4</v>
      </c>
      <c r="H40" s="27">
        <v>3066.4</v>
      </c>
    </row>
    <row r="41" spans="1:8" s="14" customFormat="1" ht="15.6" x14ac:dyDescent="0.3">
      <c r="A41" s="15" t="s">
        <v>30</v>
      </c>
      <c r="B41" s="16" t="s">
        <v>63</v>
      </c>
      <c r="C41" s="17"/>
      <c r="D41" s="16"/>
      <c r="E41" s="16"/>
      <c r="F41" s="18">
        <f>F42+F43</f>
        <v>81844.399999999994</v>
      </c>
      <c r="G41" s="18">
        <f t="shared" ref="G41:H41" si="14">G42+G43</f>
        <v>64689.4</v>
      </c>
      <c r="H41" s="18">
        <f t="shared" si="14"/>
        <v>64689.4</v>
      </c>
    </row>
    <row r="42" spans="1:8" s="28" customFormat="1" ht="62.4" x14ac:dyDescent="0.3">
      <c r="A42" s="24" t="s">
        <v>64</v>
      </c>
      <c r="B42" s="25" t="s">
        <v>63</v>
      </c>
      <c r="C42" s="26" t="s">
        <v>25</v>
      </c>
      <c r="D42" s="25" t="s">
        <v>26</v>
      </c>
      <c r="E42" s="25" t="s">
        <v>34</v>
      </c>
      <c r="F42" s="27">
        <v>18760</v>
      </c>
      <c r="G42" s="27">
        <v>18560</v>
      </c>
      <c r="H42" s="27">
        <v>18560</v>
      </c>
    </row>
    <row r="43" spans="1:8" s="28" customFormat="1" ht="31.2" x14ac:dyDescent="0.3">
      <c r="A43" s="24" t="s">
        <v>65</v>
      </c>
      <c r="B43" s="25" t="s">
        <v>63</v>
      </c>
      <c r="C43" s="26" t="s">
        <v>54</v>
      </c>
      <c r="D43" s="25" t="s">
        <v>26</v>
      </c>
      <c r="E43" s="25" t="s">
        <v>34</v>
      </c>
      <c r="F43" s="27">
        <v>63084.4</v>
      </c>
      <c r="G43" s="27">
        <v>46129.4</v>
      </c>
      <c r="H43" s="27">
        <v>46129.4</v>
      </c>
    </row>
    <row r="44" spans="1:8" s="14" customFormat="1" ht="15.6" x14ac:dyDescent="0.3">
      <c r="A44" s="15" t="s">
        <v>35</v>
      </c>
      <c r="B44" s="16" t="s">
        <v>66</v>
      </c>
      <c r="C44" s="17"/>
      <c r="D44" s="16"/>
      <c r="E44" s="16"/>
      <c r="F44" s="18">
        <f>F45+F46</f>
        <v>74585.8</v>
      </c>
      <c r="G44" s="18">
        <f t="shared" ref="G44:H44" si="15">G45+G46</f>
        <v>66630.7</v>
      </c>
      <c r="H44" s="18">
        <f t="shared" si="15"/>
        <v>70366</v>
      </c>
    </row>
    <row r="45" spans="1:8" s="28" customFormat="1" ht="62.4" x14ac:dyDescent="0.3">
      <c r="A45" s="24" t="s">
        <v>67</v>
      </c>
      <c r="B45" s="25" t="s">
        <v>66</v>
      </c>
      <c r="C45" s="26" t="s">
        <v>25</v>
      </c>
      <c r="D45" s="25" t="s">
        <v>26</v>
      </c>
      <c r="E45" s="25" t="s">
        <v>38</v>
      </c>
      <c r="F45" s="27">
        <v>36862.9</v>
      </c>
      <c r="G45" s="27">
        <v>37182.199999999997</v>
      </c>
      <c r="H45" s="27">
        <v>37182.199999999997</v>
      </c>
    </row>
    <row r="46" spans="1:8" s="28" customFormat="1" ht="31.2" x14ac:dyDescent="0.3">
      <c r="A46" s="24" t="s">
        <v>68</v>
      </c>
      <c r="B46" s="25" t="s">
        <v>66</v>
      </c>
      <c r="C46" s="26" t="s">
        <v>54</v>
      </c>
      <c r="D46" s="25" t="s">
        <v>26</v>
      </c>
      <c r="E46" s="25" t="s">
        <v>38</v>
      </c>
      <c r="F46" s="27">
        <v>37722.9</v>
      </c>
      <c r="G46" s="27">
        <v>29448.5</v>
      </c>
      <c r="H46" s="27">
        <v>33183.800000000003</v>
      </c>
    </row>
    <row r="47" spans="1:8" s="14" customFormat="1" ht="15.6" x14ac:dyDescent="0.3">
      <c r="A47" s="15" t="s">
        <v>39</v>
      </c>
      <c r="B47" s="16" t="s">
        <v>69</v>
      </c>
      <c r="C47" s="17"/>
      <c r="D47" s="16"/>
      <c r="E47" s="16"/>
      <c r="F47" s="18">
        <f>F48+F49</f>
        <v>15809.2</v>
      </c>
      <c r="G47" s="18">
        <f t="shared" ref="G47:H47" si="16">G48+G49</f>
        <v>15214.9</v>
      </c>
      <c r="H47" s="18">
        <f t="shared" si="16"/>
        <v>15214.9</v>
      </c>
    </row>
    <row r="48" spans="1:8" s="28" customFormat="1" ht="62.4" x14ac:dyDescent="0.3">
      <c r="A48" s="24" t="s">
        <v>70</v>
      </c>
      <c r="B48" s="25" t="s">
        <v>69</v>
      </c>
      <c r="C48" s="26" t="s">
        <v>25</v>
      </c>
      <c r="D48" s="25" t="s">
        <v>26</v>
      </c>
      <c r="E48" s="25" t="s">
        <v>15</v>
      </c>
      <c r="F48" s="27">
        <v>13268.6</v>
      </c>
      <c r="G48" s="27">
        <v>13200</v>
      </c>
      <c r="H48" s="27">
        <v>13200</v>
      </c>
    </row>
    <row r="49" spans="1:8" s="28" customFormat="1" ht="31.2" x14ac:dyDescent="0.3">
      <c r="A49" s="24" t="s">
        <v>71</v>
      </c>
      <c r="B49" s="25" t="s">
        <v>69</v>
      </c>
      <c r="C49" s="26" t="s">
        <v>54</v>
      </c>
      <c r="D49" s="25" t="s">
        <v>26</v>
      </c>
      <c r="E49" s="25" t="s">
        <v>15</v>
      </c>
      <c r="F49" s="27">
        <v>2540.6</v>
      </c>
      <c r="G49" s="27">
        <v>2014.9</v>
      </c>
      <c r="H49" s="27">
        <v>2014.9</v>
      </c>
    </row>
    <row r="50" spans="1:8" s="14" customFormat="1" ht="15.6" x14ac:dyDescent="0.3">
      <c r="A50" s="15" t="s">
        <v>72</v>
      </c>
      <c r="B50" s="16" t="s">
        <v>73</v>
      </c>
      <c r="C50" s="17"/>
      <c r="D50" s="16"/>
      <c r="E50" s="16"/>
      <c r="F50" s="18">
        <f>F51</f>
        <v>1121.2</v>
      </c>
      <c r="G50" s="18">
        <f t="shared" ref="G50:H50" si="17">G51</f>
        <v>1120</v>
      </c>
      <c r="H50" s="18">
        <f t="shared" si="17"/>
        <v>1120</v>
      </c>
    </row>
    <row r="51" spans="1:8" s="28" customFormat="1" ht="31.2" x14ac:dyDescent="0.3">
      <c r="A51" s="24" t="s">
        <v>74</v>
      </c>
      <c r="B51" s="25" t="s">
        <v>73</v>
      </c>
      <c r="C51" s="26" t="s">
        <v>54</v>
      </c>
      <c r="D51" s="25" t="s">
        <v>26</v>
      </c>
      <c r="E51" s="25" t="s">
        <v>26</v>
      </c>
      <c r="F51" s="27">
        <v>1121.2</v>
      </c>
      <c r="G51" s="27">
        <v>1120</v>
      </c>
      <c r="H51" s="27">
        <v>1120</v>
      </c>
    </row>
    <row r="52" spans="1:8" s="14" customFormat="1" ht="31.2" x14ac:dyDescent="0.3">
      <c r="A52" s="15" t="s">
        <v>75</v>
      </c>
      <c r="B52" s="16" t="s">
        <v>76</v>
      </c>
      <c r="C52" s="17"/>
      <c r="D52" s="16"/>
      <c r="E52" s="16"/>
      <c r="F52" s="18">
        <f>F53+F54</f>
        <v>5022.2000000000007</v>
      </c>
      <c r="G52" s="18">
        <f t="shared" ref="G52:H52" si="18">G53+G54</f>
        <v>4273.8999999999996</v>
      </c>
      <c r="H52" s="18">
        <f t="shared" si="18"/>
        <v>4273.8999999999996</v>
      </c>
    </row>
    <row r="53" spans="1:8" s="28" customFormat="1" ht="64.5" customHeight="1" x14ac:dyDescent="0.3">
      <c r="A53" s="29" t="s">
        <v>77</v>
      </c>
      <c r="B53" s="25" t="s">
        <v>76</v>
      </c>
      <c r="C53" s="26" t="s">
        <v>25</v>
      </c>
      <c r="D53" s="25" t="s">
        <v>26</v>
      </c>
      <c r="E53" s="25" t="s">
        <v>38</v>
      </c>
      <c r="F53" s="27">
        <v>2538.4</v>
      </c>
      <c r="G53" s="27">
        <v>2533.4</v>
      </c>
      <c r="H53" s="27">
        <v>2533.4</v>
      </c>
    </row>
    <row r="54" spans="1:8" s="28" customFormat="1" ht="46.8" x14ac:dyDescent="0.3">
      <c r="A54" s="24" t="s">
        <v>78</v>
      </c>
      <c r="B54" s="25" t="s">
        <v>76</v>
      </c>
      <c r="C54" s="26" t="s">
        <v>54</v>
      </c>
      <c r="D54" s="25" t="s">
        <v>26</v>
      </c>
      <c r="E54" s="25" t="s">
        <v>38</v>
      </c>
      <c r="F54" s="27">
        <v>2483.8000000000002</v>
      </c>
      <c r="G54" s="27">
        <v>1740.5</v>
      </c>
      <c r="H54" s="27">
        <v>1740.5</v>
      </c>
    </row>
    <row r="55" spans="1:8" s="14" customFormat="1" ht="31.2" x14ac:dyDescent="0.3">
      <c r="A55" s="15" t="s">
        <v>79</v>
      </c>
      <c r="B55" s="16" t="s">
        <v>80</v>
      </c>
      <c r="C55" s="17"/>
      <c r="D55" s="16"/>
      <c r="E55" s="16"/>
      <c r="F55" s="18">
        <f>F56</f>
        <v>250</v>
      </c>
      <c r="G55" s="18"/>
      <c r="H55" s="18"/>
    </row>
    <row r="56" spans="1:8" s="14" customFormat="1" ht="15.6" x14ac:dyDescent="0.3">
      <c r="A56" s="15" t="s">
        <v>20</v>
      </c>
      <c r="B56" s="16" t="s">
        <v>81</v>
      </c>
      <c r="C56" s="17"/>
      <c r="D56" s="16"/>
      <c r="E56" s="16"/>
      <c r="F56" s="18">
        <f>F57</f>
        <v>250</v>
      </c>
      <c r="G56" s="18"/>
      <c r="H56" s="18"/>
    </row>
    <row r="57" spans="1:8" s="14" customFormat="1" ht="15.6" x14ac:dyDescent="0.3">
      <c r="A57" s="15" t="s">
        <v>82</v>
      </c>
      <c r="B57" s="16" t="s">
        <v>83</v>
      </c>
      <c r="C57" s="17"/>
      <c r="D57" s="16"/>
      <c r="E57" s="16"/>
      <c r="F57" s="18">
        <f>F58</f>
        <v>250</v>
      </c>
      <c r="G57" s="18"/>
      <c r="H57" s="18"/>
    </row>
    <row r="58" spans="1:8" s="28" customFormat="1" ht="31.2" x14ac:dyDescent="0.3">
      <c r="A58" s="24" t="s">
        <v>84</v>
      </c>
      <c r="B58" s="25" t="s">
        <v>83</v>
      </c>
      <c r="C58" s="26" t="s">
        <v>54</v>
      </c>
      <c r="D58" s="25" t="s">
        <v>26</v>
      </c>
      <c r="E58" s="25" t="s">
        <v>26</v>
      </c>
      <c r="F58" s="27">
        <v>250</v>
      </c>
      <c r="G58" s="27"/>
      <c r="H58" s="27"/>
    </row>
    <row r="59" spans="1:8" s="14" customFormat="1" ht="31.2" x14ac:dyDescent="0.3">
      <c r="A59" s="15" t="s">
        <v>85</v>
      </c>
      <c r="B59" s="16" t="s">
        <v>86</v>
      </c>
      <c r="C59" s="17"/>
      <c r="D59" s="16"/>
      <c r="E59" s="16"/>
      <c r="F59" s="18">
        <f>F60</f>
        <v>60</v>
      </c>
      <c r="G59" s="18"/>
      <c r="H59" s="18"/>
    </row>
    <row r="60" spans="1:8" s="14" customFormat="1" ht="15.6" x14ac:dyDescent="0.3">
      <c r="A60" s="15" t="s">
        <v>20</v>
      </c>
      <c r="B60" s="16" t="s">
        <v>87</v>
      </c>
      <c r="C60" s="17"/>
      <c r="D60" s="16"/>
      <c r="E60" s="16"/>
      <c r="F60" s="18">
        <f>F61</f>
        <v>60</v>
      </c>
      <c r="G60" s="18"/>
      <c r="H60" s="18"/>
    </row>
    <row r="61" spans="1:8" s="14" customFormat="1" ht="46.8" x14ac:dyDescent="0.3">
      <c r="A61" s="15" t="s">
        <v>88</v>
      </c>
      <c r="B61" s="16" t="s">
        <v>89</v>
      </c>
      <c r="C61" s="17"/>
      <c r="D61" s="16"/>
      <c r="E61" s="16"/>
      <c r="F61" s="18">
        <f>F62</f>
        <v>60</v>
      </c>
      <c r="G61" s="18"/>
      <c r="H61" s="18"/>
    </row>
    <row r="62" spans="1:8" s="28" customFormat="1" ht="62.4" x14ac:dyDescent="0.3">
      <c r="A62" s="29" t="s">
        <v>90</v>
      </c>
      <c r="B62" s="25" t="s">
        <v>89</v>
      </c>
      <c r="C62" s="26" t="s">
        <v>54</v>
      </c>
      <c r="D62" s="25" t="s">
        <v>26</v>
      </c>
      <c r="E62" s="25" t="s">
        <v>27</v>
      </c>
      <c r="F62" s="27">
        <v>60</v>
      </c>
      <c r="G62" s="27"/>
      <c r="H62" s="27"/>
    </row>
    <row r="63" spans="1:8" s="14" customFormat="1" ht="31.2" x14ac:dyDescent="0.3">
      <c r="A63" s="15" t="s">
        <v>91</v>
      </c>
      <c r="B63" s="16" t="s">
        <v>92</v>
      </c>
      <c r="C63" s="17"/>
      <c r="D63" s="16"/>
      <c r="E63" s="16"/>
      <c r="F63" s="18">
        <f>F64</f>
        <v>2000.0000000000002</v>
      </c>
      <c r="G63" s="18"/>
      <c r="H63" s="18"/>
    </row>
    <row r="64" spans="1:8" s="14" customFormat="1" ht="31.2" x14ac:dyDescent="0.3">
      <c r="A64" s="15" t="s">
        <v>45</v>
      </c>
      <c r="B64" s="16" t="s">
        <v>93</v>
      </c>
      <c r="C64" s="17"/>
      <c r="D64" s="16"/>
      <c r="E64" s="16"/>
      <c r="F64" s="18">
        <f>F65+F67+F69</f>
        <v>2000.0000000000002</v>
      </c>
      <c r="G64" s="18"/>
      <c r="H64" s="18"/>
    </row>
    <row r="65" spans="1:8" s="14" customFormat="1" ht="15.6" x14ac:dyDescent="0.3">
      <c r="A65" s="15" t="s">
        <v>30</v>
      </c>
      <c r="B65" s="16" t="s">
        <v>94</v>
      </c>
      <c r="C65" s="17"/>
      <c r="D65" s="16"/>
      <c r="E65" s="16"/>
      <c r="F65" s="18">
        <f>F66</f>
        <v>750.2</v>
      </c>
      <c r="G65" s="18"/>
      <c r="H65" s="18"/>
    </row>
    <row r="66" spans="1:8" s="28" customFormat="1" ht="31.2" x14ac:dyDescent="0.3">
      <c r="A66" s="24" t="s">
        <v>65</v>
      </c>
      <c r="B66" s="25" t="s">
        <v>94</v>
      </c>
      <c r="C66" s="26" t="s">
        <v>54</v>
      </c>
      <c r="D66" s="25" t="s">
        <v>26</v>
      </c>
      <c r="E66" s="25" t="s">
        <v>34</v>
      </c>
      <c r="F66" s="27">
        <v>750.2</v>
      </c>
      <c r="G66" s="27"/>
      <c r="H66" s="27"/>
    </row>
    <row r="67" spans="1:8" s="14" customFormat="1" ht="15.6" x14ac:dyDescent="0.3">
      <c r="A67" s="15" t="s">
        <v>35</v>
      </c>
      <c r="B67" s="16" t="s">
        <v>95</v>
      </c>
      <c r="C67" s="17"/>
      <c r="D67" s="16"/>
      <c r="E67" s="16"/>
      <c r="F67" s="18">
        <f>F68</f>
        <v>1178.9000000000001</v>
      </c>
      <c r="G67" s="18"/>
      <c r="H67" s="18"/>
    </row>
    <row r="68" spans="1:8" s="28" customFormat="1" ht="31.2" x14ac:dyDescent="0.3">
      <c r="A68" s="24" t="s">
        <v>68</v>
      </c>
      <c r="B68" s="25" t="s">
        <v>95</v>
      </c>
      <c r="C68" s="26" t="s">
        <v>54</v>
      </c>
      <c r="D68" s="25" t="s">
        <v>26</v>
      </c>
      <c r="E68" s="25" t="s">
        <v>38</v>
      </c>
      <c r="F68" s="27">
        <v>1178.9000000000001</v>
      </c>
      <c r="G68" s="27"/>
      <c r="H68" s="27"/>
    </row>
    <row r="69" spans="1:8" s="14" customFormat="1" ht="15.6" x14ac:dyDescent="0.3">
      <c r="A69" s="15" t="s">
        <v>39</v>
      </c>
      <c r="B69" s="16" t="s">
        <v>96</v>
      </c>
      <c r="C69" s="17"/>
      <c r="D69" s="16"/>
      <c r="E69" s="16"/>
      <c r="F69" s="18">
        <f>F70</f>
        <v>70.900000000000006</v>
      </c>
      <c r="G69" s="18"/>
      <c r="H69" s="18"/>
    </row>
    <row r="70" spans="1:8" s="28" customFormat="1" ht="31.2" x14ac:dyDescent="0.3">
      <c r="A70" s="24" t="s">
        <v>71</v>
      </c>
      <c r="B70" s="25" t="s">
        <v>96</v>
      </c>
      <c r="C70" s="26" t="s">
        <v>54</v>
      </c>
      <c r="D70" s="25" t="s">
        <v>26</v>
      </c>
      <c r="E70" s="25" t="s">
        <v>15</v>
      </c>
      <c r="F70" s="27">
        <v>70.900000000000006</v>
      </c>
      <c r="G70" s="27"/>
      <c r="H70" s="27"/>
    </row>
    <row r="71" spans="1:8" s="14" customFormat="1" ht="46.8" x14ac:dyDescent="0.3">
      <c r="A71" s="15" t="s">
        <v>97</v>
      </c>
      <c r="B71" s="16" t="s">
        <v>98</v>
      </c>
      <c r="C71" s="17"/>
      <c r="D71" s="16"/>
      <c r="E71" s="16"/>
      <c r="F71" s="18">
        <f>F72</f>
        <v>4300</v>
      </c>
      <c r="G71" s="18"/>
      <c r="H71" s="18"/>
    </row>
    <row r="72" spans="1:8" s="14" customFormat="1" ht="31.2" x14ac:dyDescent="0.3">
      <c r="A72" s="15" t="s">
        <v>45</v>
      </c>
      <c r="B72" s="16" t="s">
        <v>99</v>
      </c>
      <c r="C72" s="17"/>
      <c r="D72" s="16"/>
      <c r="E72" s="16"/>
      <c r="F72" s="18">
        <f>F73+F75</f>
        <v>4300</v>
      </c>
      <c r="G72" s="18"/>
      <c r="H72" s="18"/>
    </row>
    <row r="73" spans="1:8" s="14" customFormat="1" ht="15.6" x14ac:dyDescent="0.3">
      <c r="A73" s="15" t="s">
        <v>30</v>
      </c>
      <c r="B73" s="16" t="s">
        <v>100</v>
      </c>
      <c r="C73" s="17"/>
      <c r="D73" s="16"/>
      <c r="E73" s="16"/>
      <c r="F73" s="18">
        <f>F74</f>
        <v>2252</v>
      </c>
      <c r="G73" s="18"/>
      <c r="H73" s="18"/>
    </row>
    <row r="74" spans="1:8" s="28" customFormat="1" ht="31.2" x14ac:dyDescent="0.3">
      <c r="A74" s="24" t="s">
        <v>65</v>
      </c>
      <c r="B74" s="25" t="s">
        <v>100</v>
      </c>
      <c r="C74" s="26" t="s">
        <v>54</v>
      </c>
      <c r="D74" s="25" t="s">
        <v>26</v>
      </c>
      <c r="E74" s="25" t="s">
        <v>34</v>
      </c>
      <c r="F74" s="27">
        <v>2252</v>
      </c>
      <c r="G74" s="27"/>
      <c r="H74" s="27"/>
    </row>
    <row r="75" spans="1:8" s="14" customFormat="1" ht="15.6" x14ac:dyDescent="0.3">
      <c r="A75" s="15" t="s">
        <v>35</v>
      </c>
      <c r="B75" s="16" t="s">
        <v>101</v>
      </c>
      <c r="C75" s="17"/>
      <c r="D75" s="16"/>
      <c r="E75" s="16"/>
      <c r="F75" s="18">
        <f>F76</f>
        <v>2048</v>
      </c>
      <c r="G75" s="18"/>
      <c r="H75" s="18"/>
    </row>
    <row r="76" spans="1:8" s="28" customFormat="1" ht="31.2" x14ac:dyDescent="0.3">
      <c r="A76" s="24" t="s">
        <v>68</v>
      </c>
      <c r="B76" s="25" t="s">
        <v>101</v>
      </c>
      <c r="C76" s="26" t="s">
        <v>54</v>
      </c>
      <c r="D76" s="25" t="s">
        <v>26</v>
      </c>
      <c r="E76" s="25" t="s">
        <v>38</v>
      </c>
      <c r="F76" s="27">
        <v>2048</v>
      </c>
      <c r="G76" s="27"/>
      <c r="H76" s="27"/>
    </row>
    <row r="77" spans="1:8" s="14" customFormat="1" ht="31.2" x14ac:dyDescent="0.3">
      <c r="A77" s="20" t="s">
        <v>102</v>
      </c>
      <c r="B77" s="21" t="s">
        <v>103</v>
      </c>
      <c r="C77" s="22"/>
      <c r="D77" s="21"/>
      <c r="E77" s="21"/>
      <c r="F77" s="23">
        <f>F78+F90+F98+F106+F116</f>
        <v>66014.3</v>
      </c>
      <c r="G77" s="23">
        <f t="shared" ref="G77:H77" si="19">G78+G90+G98+G106+G116</f>
        <v>46541.5</v>
      </c>
      <c r="H77" s="23">
        <f t="shared" si="19"/>
        <v>45166.7</v>
      </c>
    </row>
    <row r="78" spans="1:8" s="14" customFormat="1" ht="39" customHeight="1" x14ac:dyDescent="0.3">
      <c r="A78" s="15" t="s">
        <v>735</v>
      </c>
      <c r="B78" s="16" t="s">
        <v>104</v>
      </c>
      <c r="C78" s="17"/>
      <c r="D78" s="16"/>
      <c r="E78" s="16"/>
      <c r="F78" s="18">
        <f>F79</f>
        <v>14378.2</v>
      </c>
      <c r="G78" s="18">
        <f t="shared" ref="G78:H78" si="20">G79</f>
        <v>1492.3</v>
      </c>
      <c r="H78" s="18">
        <f t="shared" si="20"/>
        <v>0</v>
      </c>
    </row>
    <row r="79" spans="1:8" s="14" customFormat="1" ht="25.2" customHeight="1" x14ac:dyDescent="0.3">
      <c r="A79" s="15" t="s">
        <v>105</v>
      </c>
      <c r="B79" s="16" t="s">
        <v>106</v>
      </c>
      <c r="C79" s="17"/>
      <c r="D79" s="16"/>
      <c r="E79" s="16"/>
      <c r="F79" s="18">
        <f>F82+F84+F86+F88+F80</f>
        <v>14378.2</v>
      </c>
      <c r="G79" s="18">
        <f t="shared" ref="G79:H79" si="21">G82+G84+G86+G88</f>
        <v>1492.3</v>
      </c>
      <c r="H79" s="18">
        <f t="shared" si="21"/>
        <v>0</v>
      </c>
    </row>
    <row r="80" spans="1:8" s="14" customFormat="1" ht="22.2" customHeight="1" x14ac:dyDescent="0.3">
      <c r="A80" s="15" t="s">
        <v>39</v>
      </c>
      <c r="B80" s="16" t="s">
        <v>736</v>
      </c>
      <c r="C80" s="17"/>
      <c r="D80" s="16"/>
      <c r="E80" s="16"/>
      <c r="F80" s="18">
        <f>F81</f>
        <v>475</v>
      </c>
      <c r="G80" s="18"/>
      <c r="H80" s="18"/>
    </row>
    <row r="81" spans="1:8" s="14" customFormat="1" ht="33" customHeight="1" x14ac:dyDescent="0.3">
      <c r="A81" s="24" t="s">
        <v>71</v>
      </c>
      <c r="B81" s="16" t="s">
        <v>736</v>
      </c>
      <c r="C81" s="17">
        <v>200</v>
      </c>
      <c r="D81" s="16" t="s">
        <v>26</v>
      </c>
      <c r="E81" s="16" t="s">
        <v>15</v>
      </c>
      <c r="F81" s="18">
        <v>475</v>
      </c>
      <c r="G81" s="18"/>
      <c r="H81" s="18"/>
    </row>
    <row r="82" spans="1:8" s="14" customFormat="1" ht="15.6" x14ac:dyDescent="0.3">
      <c r="A82" s="15" t="s">
        <v>107</v>
      </c>
      <c r="B82" s="16" t="s">
        <v>108</v>
      </c>
      <c r="C82" s="17"/>
      <c r="D82" s="16"/>
      <c r="E82" s="16"/>
      <c r="F82" s="18">
        <f>F83</f>
        <v>8000</v>
      </c>
      <c r="G82" s="18"/>
      <c r="H82" s="18"/>
    </row>
    <row r="83" spans="1:8" s="28" customFormat="1" ht="31.2" x14ac:dyDescent="0.3">
      <c r="A83" s="24" t="s">
        <v>109</v>
      </c>
      <c r="B83" s="25" t="s">
        <v>108</v>
      </c>
      <c r="C83" s="26" t="s">
        <v>54</v>
      </c>
      <c r="D83" s="25" t="s">
        <v>110</v>
      </c>
      <c r="E83" s="25" t="s">
        <v>34</v>
      </c>
      <c r="F83" s="27">
        <v>8000</v>
      </c>
      <c r="G83" s="27"/>
      <c r="H83" s="27"/>
    </row>
    <row r="84" spans="1:8" s="14" customFormat="1" ht="15.6" x14ac:dyDescent="0.3">
      <c r="A84" s="15" t="s">
        <v>111</v>
      </c>
      <c r="B84" s="16" t="s">
        <v>112</v>
      </c>
      <c r="C84" s="17"/>
      <c r="D84" s="16"/>
      <c r="E84" s="16"/>
      <c r="F84" s="18">
        <f>F85</f>
        <v>700</v>
      </c>
      <c r="G84" s="18"/>
      <c r="H84" s="18"/>
    </row>
    <row r="85" spans="1:8" s="28" customFormat="1" ht="31.2" x14ac:dyDescent="0.3">
      <c r="A85" s="24" t="s">
        <v>113</v>
      </c>
      <c r="B85" s="25" t="s">
        <v>112</v>
      </c>
      <c r="C85" s="26" t="s">
        <v>54</v>
      </c>
      <c r="D85" s="25" t="s">
        <v>110</v>
      </c>
      <c r="E85" s="25" t="s">
        <v>34</v>
      </c>
      <c r="F85" s="27">
        <v>700</v>
      </c>
      <c r="G85" s="27"/>
      <c r="H85" s="27"/>
    </row>
    <row r="86" spans="1:8" s="14" customFormat="1" ht="15.6" x14ac:dyDescent="0.3">
      <c r="A86" s="15" t="s">
        <v>114</v>
      </c>
      <c r="B86" s="16" t="s">
        <v>115</v>
      </c>
      <c r="C86" s="17"/>
      <c r="D86" s="16"/>
      <c r="E86" s="16"/>
      <c r="F86" s="18">
        <f>F87</f>
        <v>1260</v>
      </c>
      <c r="G86" s="18"/>
      <c r="H86" s="18"/>
    </row>
    <row r="87" spans="1:8" s="28" customFormat="1" ht="31.2" x14ac:dyDescent="0.3">
      <c r="A87" s="24" t="s">
        <v>116</v>
      </c>
      <c r="B87" s="25" t="s">
        <v>115</v>
      </c>
      <c r="C87" s="26" t="s">
        <v>54</v>
      </c>
      <c r="D87" s="25" t="s">
        <v>110</v>
      </c>
      <c r="E87" s="25" t="s">
        <v>34</v>
      </c>
      <c r="F87" s="27">
        <v>1260</v>
      </c>
      <c r="G87" s="27"/>
      <c r="H87" s="27"/>
    </row>
    <row r="88" spans="1:8" s="14" customFormat="1" ht="31.2" x14ac:dyDescent="0.3">
      <c r="A88" s="15" t="s">
        <v>117</v>
      </c>
      <c r="B88" s="16" t="s">
        <v>118</v>
      </c>
      <c r="C88" s="17"/>
      <c r="D88" s="16"/>
      <c r="E88" s="16"/>
      <c r="F88" s="18">
        <f>F89</f>
        <v>3943.2</v>
      </c>
      <c r="G88" s="18">
        <f t="shared" ref="G88:H88" si="22">G89</f>
        <v>1492.3</v>
      </c>
      <c r="H88" s="18">
        <f t="shared" si="22"/>
        <v>0</v>
      </c>
    </row>
    <row r="89" spans="1:8" s="28" customFormat="1" ht="46.8" x14ac:dyDescent="0.3">
      <c r="A89" s="24" t="s">
        <v>119</v>
      </c>
      <c r="B89" s="25" t="s">
        <v>118</v>
      </c>
      <c r="C89" s="26" t="s">
        <v>54</v>
      </c>
      <c r="D89" s="25" t="s">
        <v>110</v>
      </c>
      <c r="E89" s="25" t="s">
        <v>34</v>
      </c>
      <c r="F89" s="27">
        <v>3943.2</v>
      </c>
      <c r="G89" s="27">
        <v>1492.3</v>
      </c>
      <c r="H89" s="27"/>
    </row>
    <row r="90" spans="1:8" s="14" customFormat="1" ht="31.2" x14ac:dyDescent="0.3">
      <c r="A90" s="15" t="s">
        <v>120</v>
      </c>
      <c r="B90" s="16" t="s">
        <v>121</v>
      </c>
      <c r="C90" s="17"/>
      <c r="D90" s="16"/>
      <c r="E90" s="16"/>
      <c r="F90" s="18">
        <f>F91+F94</f>
        <v>2960.5999999999995</v>
      </c>
      <c r="G90" s="18">
        <f t="shared" ref="G90:H90" si="23">G91+G94</f>
        <v>2790.7</v>
      </c>
      <c r="H90" s="18">
        <f t="shared" si="23"/>
        <v>2790.7</v>
      </c>
    </row>
    <row r="91" spans="1:8" s="14" customFormat="1" ht="15.6" x14ac:dyDescent="0.3">
      <c r="A91" s="15" t="s">
        <v>122</v>
      </c>
      <c r="B91" s="16" t="s">
        <v>123</v>
      </c>
      <c r="C91" s="17"/>
      <c r="D91" s="16"/>
      <c r="E91" s="16"/>
      <c r="F91" s="18">
        <f>F92</f>
        <v>43.2</v>
      </c>
      <c r="G91" s="18">
        <v>43.2</v>
      </c>
      <c r="H91" s="18">
        <v>43.2</v>
      </c>
    </row>
    <row r="92" spans="1:8" s="14" customFormat="1" ht="15.6" x14ac:dyDescent="0.3">
      <c r="A92" s="15" t="s">
        <v>111</v>
      </c>
      <c r="B92" s="16" t="s">
        <v>124</v>
      </c>
      <c r="C92" s="17"/>
      <c r="D92" s="16"/>
      <c r="E92" s="16"/>
      <c r="F92" s="18">
        <f>F93</f>
        <v>43.2</v>
      </c>
      <c r="G92" s="18">
        <f t="shared" ref="G92:H92" si="24">G93</f>
        <v>43.2</v>
      </c>
      <c r="H92" s="18">
        <f t="shared" si="24"/>
        <v>43.2</v>
      </c>
    </row>
    <row r="93" spans="1:8" s="28" customFormat="1" ht="15.6" x14ac:dyDescent="0.3">
      <c r="A93" s="24" t="s">
        <v>125</v>
      </c>
      <c r="B93" s="25" t="s">
        <v>124</v>
      </c>
      <c r="C93" s="26" t="s">
        <v>33</v>
      </c>
      <c r="D93" s="25" t="s">
        <v>110</v>
      </c>
      <c r="E93" s="25" t="s">
        <v>34</v>
      </c>
      <c r="F93" s="27">
        <v>43.2</v>
      </c>
      <c r="G93" s="27">
        <v>43.2</v>
      </c>
      <c r="H93" s="27">
        <v>43.2</v>
      </c>
    </row>
    <row r="94" spans="1:8" s="14" customFormat="1" ht="24.6" customHeight="1" x14ac:dyDescent="0.3">
      <c r="A94" s="15" t="s">
        <v>105</v>
      </c>
      <c r="B94" s="16" t="s">
        <v>126</v>
      </c>
      <c r="C94" s="17"/>
      <c r="D94" s="16"/>
      <c r="E94" s="16"/>
      <c r="F94" s="18">
        <f>F95</f>
        <v>2917.3999999999996</v>
      </c>
      <c r="G94" s="18">
        <f t="shared" ref="G94:H94" si="25">G95</f>
        <v>2747.5</v>
      </c>
      <c r="H94" s="18">
        <f t="shared" si="25"/>
        <v>2747.5</v>
      </c>
    </row>
    <row r="95" spans="1:8" s="14" customFormat="1" ht="15.6" x14ac:dyDescent="0.3">
      <c r="A95" s="15" t="s">
        <v>111</v>
      </c>
      <c r="B95" s="16" t="s">
        <v>127</v>
      </c>
      <c r="C95" s="17"/>
      <c r="D95" s="16"/>
      <c r="E95" s="16"/>
      <c r="F95" s="18">
        <f>F96+F97</f>
        <v>2917.3999999999996</v>
      </c>
      <c r="G95" s="18">
        <f t="shared" ref="G95:H95" si="26">G96+G97</f>
        <v>2747.5</v>
      </c>
      <c r="H95" s="18">
        <f t="shared" si="26"/>
        <v>2747.5</v>
      </c>
    </row>
    <row r="96" spans="1:8" s="28" customFormat="1" ht="45.75" customHeight="1" x14ac:dyDescent="0.3">
      <c r="A96" s="24" t="s">
        <v>128</v>
      </c>
      <c r="B96" s="25" t="s">
        <v>127</v>
      </c>
      <c r="C96" s="26" t="s">
        <v>25</v>
      </c>
      <c r="D96" s="25" t="s">
        <v>110</v>
      </c>
      <c r="E96" s="25" t="s">
        <v>34</v>
      </c>
      <c r="F96" s="27">
        <v>2234.1999999999998</v>
      </c>
      <c r="G96" s="27">
        <v>2234.1999999999998</v>
      </c>
      <c r="H96" s="27">
        <v>2234.1999999999998</v>
      </c>
    </row>
    <row r="97" spans="1:8" s="28" customFormat="1" ht="31.2" x14ac:dyDescent="0.3">
      <c r="A97" s="24" t="s">
        <v>113</v>
      </c>
      <c r="B97" s="25" t="s">
        <v>127</v>
      </c>
      <c r="C97" s="26" t="s">
        <v>54</v>
      </c>
      <c r="D97" s="25" t="s">
        <v>110</v>
      </c>
      <c r="E97" s="25" t="s">
        <v>34</v>
      </c>
      <c r="F97" s="27">
        <v>683.2</v>
      </c>
      <c r="G97" s="27">
        <v>513.29999999999995</v>
      </c>
      <c r="H97" s="27">
        <v>513.29999999999995</v>
      </c>
    </row>
    <row r="98" spans="1:8" s="14" customFormat="1" ht="31.2" x14ac:dyDescent="0.3">
      <c r="A98" s="15" t="s">
        <v>129</v>
      </c>
      <c r="B98" s="16" t="s">
        <v>130</v>
      </c>
      <c r="C98" s="17"/>
      <c r="D98" s="16"/>
      <c r="E98" s="16"/>
      <c r="F98" s="18">
        <f>F99+F102</f>
        <v>13833</v>
      </c>
      <c r="G98" s="18">
        <f t="shared" ref="G98:H98" si="27">G99+G102</f>
        <v>13786.2</v>
      </c>
      <c r="H98" s="18">
        <f t="shared" si="27"/>
        <v>13786.2</v>
      </c>
    </row>
    <row r="99" spans="1:8" s="14" customFormat="1" ht="15.6" x14ac:dyDescent="0.3">
      <c r="A99" s="15" t="s">
        <v>122</v>
      </c>
      <c r="B99" s="16" t="s">
        <v>131</v>
      </c>
      <c r="C99" s="17"/>
      <c r="D99" s="16"/>
      <c r="E99" s="16"/>
      <c r="F99" s="18">
        <f>F100</f>
        <v>195</v>
      </c>
      <c r="G99" s="18">
        <f t="shared" ref="G99:H100" si="28">G100</f>
        <v>195</v>
      </c>
      <c r="H99" s="18">
        <f t="shared" si="28"/>
        <v>195</v>
      </c>
    </row>
    <row r="100" spans="1:8" s="14" customFormat="1" ht="15.6" x14ac:dyDescent="0.3">
      <c r="A100" s="15" t="s">
        <v>39</v>
      </c>
      <c r="B100" s="16" t="s">
        <v>132</v>
      </c>
      <c r="C100" s="17"/>
      <c r="D100" s="16"/>
      <c r="E100" s="16"/>
      <c r="F100" s="18">
        <f>F101</f>
        <v>195</v>
      </c>
      <c r="G100" s="18">
        <f t="shared" si="28"/>
        <v>195</v>
      </c>
      <c r="H100" s="18">
        <f t="shared" si="28"/>
        <v>195</v>
      </c>
    </row>
    <row r="101" spans="1:8" s="28" customFormat="1" ht="15.6" x14ac:dyDescent="0.3">
      <c r="A101" s="24" t="s">
        <v>41</v>
      </c>
      <c r="B101" s="25" t="s">
        <v>132</v>
      </c>
      <c r="C101" s="26" t="s">
        <v>33</v>
      </c>
      <c r="D101" s="25" t="s">
        <v>26</v>
      </c>
      <c r="E101" s="25" t="s">
        <v>15</v>
      </c>
      <c r="F101" s="27">
        <v>195</v>
      </c>
      <c r="G101" s="27">
        <v>195</v>
      </c>
      <c r="H101" s="27">
        <v>195</v>
      </c>
    </row>
    <row r="102" spans="1:8" s="14" customFormat="1" ht="31.2" x14ac:dyDescent="0.3">
      <c r="A102" s="15" t="s">
        <v>105</v>
      </c>
      <c r="B102" s="16" t="s">
        <v>133</v>
      </c>
      <c r="C102" s="17"/>
      <c r="D102" s="16"/>
      <c r="E102" s="16"/>
      <c r="F102" s="18">
        <f>F103</f>
        <v>13638</v>
      </c>
      <c r="G102" s="18">
        <f t="shared" ref="G102:H102" si="29">G103</f>
        <v>13591.2</v>
      </c>
      <c r="H102" s="18">
        <f t="shared" si="29"/>
        <v>13591.2</v>
      </c>
    </row>
    <row r="103" spans="1:8" s="14" customFormat="1" ht="15.6" x14ac:dyDescent="0.3">
      <c r="A103" s="15" t="s">
        <v>39</v>
      </c>
      <c r="B103" s="16" t="s">
        <v>134</v>
      </c>
      <c r="C103" s="17"/>
      <c r="D103" s="16"/>
      <c r="E103" s="16"/>
      <c r="F103" s="18">
        <f>F104+F105</f>
        <v>13638</v>
      </c>
      <c r="G103" s="18">
        <f t="shared" ref="G103:H103" si="30">G104+G105</f>
        <v>13591.2</v>
      </c>
      <c r="H103" s="18">
        <f t="shared" si="30"/>
        <v>13591.2</v>
      </c>
    </row>
    <row r="104" spans="1:8" s="28" customFormat="1" ht="62.4" x14ac:dyDescent="0.3">
      <c r="A104" s="24" t="s">
        <v>70</v>
      </c>
      <c r="B104" s="25" t="s">
        <v>134</v>
      </c>
      <c r="C104" s="26" t="s">
        <v>25</v>
      </c>
      <c r="D104" s="25" t="s">
        <v>26</v>
      </c>
      <c r="E104" s="25" t="s">
        <v>15</v>
      </c>
      <c r="F104" s="27">
        <v>12698.6</v>
      </c>
      <c r="G104" s="27">
        <v>12698.6</v>
      </c>
      <c r="H104" s="27">
        <v>12698.6</v>
      </c>
    </row>
    <row r="105" spans="1:8" s="28" customFormat="1" ht="31.2" x14ac:dyDescent="0.3">
      <c r="A105" s="24" t="s">
        <v>71</v>
      </c>
      <c r="B105" s="25" t="s">
        <v>134</v>
      </c>
      <c r="C105" s="26" t="s">
        <v>54</v>
      </c>
      <c r="D105" s="25" t="s">
        <v>26</v>
      </c>
      <c r="E105" s="25" t="s">
        <v>15</v>
      </c>
      <c r="F105" s="27">
        <v>939.4</v>
      </c>
      <c r="G105" s="27">
        <v>892.6</v>
      </c>
      <c r="H105" s="27">
        <v>892.6</v>
      </c>
    </row>
    <row r="106" spans="1:8" s="14" customFormat="1" ht="31.2" x14ac:dyDescent="0.3">
      <c r="A106" s="15" t="s">
        <v>135</v>
      </c>
      <c r="B106" s="16" t="s">
        <v>136</v>
      </c>
      <c r="C106" s="17"/>
      <c r="D106" s="16"/>
      <c r="E106" s="16"/>
      <c r="F106" s="18">
        <f>F107+F110</f>
        <v>7987.7000000000007</v>
      </c>
      <c r="G106" s="18">
        <f t="shared" ref="G106:H106" si="31">G107+G110</f>
        <v>7877.0000000000009</v>
      </c>
      <c r="H106" s="18">
        <f t="shared" si="31"/>
        <v>7877.0000000000009</v>
      </c>
    </row>
    <row r="107" spans="1:8" s="14" customFormat="1" ht="15.6" x14ac:dyDescent="0.3">
      <c r="A107" s="15" t="s">
        <v>122</v>
      </c>
      <c r="B107" s="16" t="s">
        <v>137</v>
      </c>
      <c r="C107" s="17"/>
      <c r="D107" s="16"/>
      <c r="E107" s="16"/>
      <c r="F107" s="18">
        <f>F108</f>
        <v>46.3</v>
      </c>
      <c r="G107" s="18">
        <f t="shared" ref="G107:H108" si="32">G108</f>
        <v>46.3</v>
      </c>
      <c r="H107" s="18">
        <f t="shared" si="32"/>
        <v>46.3</v>
      </c>
    </row>
    <row r="108" spans="1:8" s="14" customFormat="1" ht="15.6" x14ac:dyDescent="0.3">
      <c r="A108" s="15" t="s">
        <v>114</v>
      </c>
      <c r="B108" s="16" t="s">
        <v>138</v>
      </c>
      <c r="C108" s="17"/>
      <c r="D108" s="16"/>
      <c r="E108" s="16"/>
      <c r="F108" s="18">
        <f>F109</f>
        <v>46.3</v>
      </c>
      <c r="G108" s="18">
        <f t="shared" si="32"/>
        <v>46.3</v>
      </c>
      <c r="H108" s="18">
        <f t="shared" si="32"/>
        <v>46.3</v>
      </c>
    </row>
    <row r="109" spans="1:8" s="28" customFormat="1" ht="15.6" x14ac:dyDescent="0.3">
      <c r="A109" s="24" t="s">
        <v>139</v>
      </c>
      <c r="B109" s="25" t="s">
        <v>138</v>
      </c>
      <c r="C109" s="26" t="s">
        <v>33</v>
      </c>
      <c r="D109" s="25" t="s">
        <v>110</v>
      </c>
      <c r="E109" s="25" t="s">
        <v>34</v>
      </c>
      <c r="F109" s="27">
        <v>46.3</v>
      </c>
      <c r="G109" s="27">
        <v>46.3</v>
      </c>
      <c r="H109" s="27">
        <v>46.3</v>
      </c>
    </row>
    <row r="110" spans="1:8" s="14" customFormat="1" ht="31.2" x14ac:dyDescent="0.3">
      <c r="A110" s="15" t="s">
        <v>105</v>
      </c>
      <c r="B110" s="16" t="s">
        <v>140</v>
      </c>
      <c r="C110" s="17"/>
      <c r="D110" s="16"/>
      <c r="E110" s="16"/>
      <c r="F110" s="18">
        <f>F111+F114</f>
        <v>7941.4000000000005</v>
      </c>
      <c r="G110" s="18">
        <f t="shared" ref="G110:H110" si="33">G111+G114</f>
        <v>7830.7000000000007</v>
      </c>
      <c r="H110" s="18">
        <f t="shared" si="33"/>
        <v>7830.7000000000007</v>
      </c>
    </row>
    <row r="111" spans="1:8" s="14" customFormat="1" ht="15.6" x14ac:dyDescent="0.3">
      <c r="A111" s="15" t="s">
        <v>114</v>
      </c>
      <c r="B111" s="16" t="s">
        <v>141</v>
      </c>
      <c r="C111" s="17"/>
      <c r="D111" s="16"/>
      <c r="E111" s="16"/>
      <c r="F111" s="18">
        <f>F112+F113</f>
        <v>7911.4000000000005</v>
      </c>
      <c r="G111" s="18">
        <f t="shared" ref="G111:H111" si="34">G112+G113</f>
        <v>7800.7000000000007</v>
      </c>
      <c r="H111" s="18">
        <f t="shared" si="34"/>
        <v>7800.7000000000007</v>
      </c>
    </row>
    <row r="112" spans="1:8" s="28" customFormat="1" ht="49.5" customHeight="1" x14ac:dyDescent="0.3">
      <c r="A112" s="24" t="s">
        <v>142</v>
      </c>
      <c r="B112" s="25" t="s">
        <v>141</v>
      </c>
      <c r="C112" s="26" t="s">
        <v>25</v>
      </c>
      <c r="D112" s="25" t="s">
        <v>110</v>
      </c>
      <c r="E112" s="25" t="s">
        <v>34</v>
      </c>
      <c r="F112" s="27">
        <v>6926.1</v>
      </c>
      <c r="G112" s="27">
        <v>6926.1</v>
      </c>
      <c r="H112" s="27">
        <v>6926.1</v>
      </c>
    </row>
    <row r="113" spans="1:8" s="28" customFormat="1" ht="31.2" x14ac:dyDescent="0.3">
      <c r="A113" s="24" t="s">
        <v>116</v>
      </c>
      <c r="B113" s="25" t="s">
        <v>141</v>
      </c>
      <c r="C113" s="26" t="s">
        <v>54</v>
      </c>
      <c r="D113" s="25" t="s">
        <v>110</v>
      </c>
      <c r="E113" s="25" t="s">
        <v>34</v>
      </c>
      <c r="F113" s="27">
        <v>985.3</v>
      </c>
      <c r="G113" s="27">
        <v>874.6</v>
      </c>
      <c r="H113" s="27">
        <v>874.6</v>
      </c>
    </row>
    <row r="114" spans="1:8" s="14" customFormat="1" ht="15.6" x14ac:dyDescent="0.3">
      <c r="A114" s="15" t="s">
        <v>143</v>
      </c>
      <c r="B114" s="16" t="s">
        <v>144</v>
      </c>
      <c r="C114" s="17"/>
      <c r="D114" s="16"/>
      <c r="E114" s="16"/>
      <c r="F114" s="18">
        <f>F115</f>
        <v>30</v>
      </c>
      <c r="G114" s="18">
        <f t="shared" ref="G114:H114" si="35">G115</f>
        <v>30</v>
      </c>
      <c r="H114" s="18">
        <f t="shared" si="35"/>
        <v>30</v>
      </c>
    </row>
    <row r="115" spans="1:8" s="28" customFormat="1" ht="46.8" x14ac:dyDescent="0.3">
      <c r="A115" s="24" t="s">
        <v>145</v>
      </c>
      <c r="B115" s="25" t="s">
        <v>144</v>
      </c>
      <c r="C115" s="26" t="s">
        <v>54</v>
      </c>
      <c r="D115" s="25" t="s">
        <v>110</v>
      </c>
      <c r="E115" s="25" t="s">
        <v>34</v>
      </c>
      <c r="F115" s="27">
        <v>30</v>
      </c>
      <c r="G115" s="27">
        <v>30</v>
      </c>
      <c r="H115" s="27">
        <v>30</v>
      </c>
    </row>
    <row r="116" spans="1:8" s="14" customFormat="1" ht="31.2" x14ac:dyDescent="0.3">
      <c r="A116" s="15" t="s">
        <v>146</v>
      </c>
      <c r="B116" s="16" t="s">
        <v>147</v>
      </c>
      <c r="C116" s="17"/>
      <c r="D116" s="16"/>
      <c r="E116" s="16"/>
      <c r="F116" s="18">
        <f>F117+F120+F123</f>
        <v>26854.799999999999</v>
      </c>
      <c r="G116" s="18">
        <f t="shared" ref="G116:H116" si="36">G117+G120+G123</f>
        <v>20595.3</v>
      </c>
      <c r="H116" s="18">
        <f t="shared" si="36"/>
        <v>20712.8</v>
      </c>
    </row>
    <row r="117" spans="1:8" s="14" customFormat="1" ht="15.6" x14ac:dyDescent="0.3">
      <c r="A117" s="15" t="s">
        <v>20</v>
      </c>
      <c r="B117" s="16" t="s">
        <v>148</v>
      </c>
      <c r="C117" s="17"/>
      <c r="D117" s="16"/>
      <c r="E117" s="16"/>
      <c r="F117" s="18">
        <f>F118</f>
        <v>6532</v>
      </c>
      <c r="G117" s="18">
        <f t="shared" ref="G117:H118" si="37">G118</f>
        <v>1829</v>
      </c>
      <c r="H117" s="18">
        <f t="shared" si="37"/>
        <v>1829</v>
      </c>
    </row>
    <row r="118" spans="1:8" s="14" customFormat="1" ht="15.6" x14ac:dyDescent="0.3">
      <c r="A118" s="15" t="s">
        <v>107</v>
      </c>
      <c r="B118" s="16" t="s">
        <v>149</v>
      </c>
      <c r="C118" s="17"/>
      <c r="D118" s="16"/>
      <c r="E118" s="16"/>
      <c r="F118" s="18">
        <f>F119</f>
        <v>6532</v>
      </c>
      <c r="G118" s="18">
        <f t="shared" si="37"/>
        <v>1829</v>
      </c>
      <c r="H118" s="18">
        <f t="shared" si="37"/>
        <v>1829</v>
      </c>
    </row>
    <row r="119" spans="1:8" s="28" customFormat="1" ht="31.2" x14ac:dyDescent="0.3">
      <c r="A119" s="24" t="s">
        <v>109</v>
      </c>
      <c r="B119" s="25" t="s">
        <v>149</v>
      </c>
      <c r="C119" s="26" t="s">
        <v>54</v>
      </c>
      <c r="D119" s="25" t="s">
        <v>110</v>
      </c>
      <c r="E119" s="25" t="s">
        <v>34</v>
      </c>
      <c r="F119" s="27">
        <v>6532</v>
      </c>
      <c r="G119" s="27">
        <v>1829</v>
      </c>
      <c r="H119" s="27">
        <v>1829</v>
      </c>
    </row>
    <row r="120" spans="1:8" s="14" customFormat="1" ht="15.6" x14ac:dyDescent="0.3">
      <c r="A120" s="15" t="s">
        <v>122</v>
      </c>
      <c r="B120" s="16" t="s">
        <v>150</v>
      </c>
      <c r="C120" s="17"/>
      <c r="D120" s="16"/>
      <c r="E120" s="16"/>
      <c r="F120" s="18">
        <f>F121</f>
        <v>297.8</v>
      </c>
      <c r="G120" s="18">
        <f t="shared" ref="G120:H121" si="38">G121</f>
        <v>297.8</v>
      </c>
      <c r="H120" s="18">
        <f t="shared" si="38"/>
        <v>297.8</v>
      </c>
    </row>
    <row r="121" spans="1:8" s="14" customFormat="1" ht="15.6" x14ac:dyDescent="0.3">
      <c r="A121" s="15" t="s">
        <v>107</v>
      </c>
      <c r="B121" s="16" t="s">
        <v>151</v>
      </c>
      <c r="C121" s="17"/>
      <c r="D121" s="16"/>
      <c r="E121" s="16"/>
      <c r="F121" s="18">
        <f>F122</f>
        <v>297.8</v>
      </c>
      <c r="G121" s="18">
        <f t="shared" si="38"/>
        <v>297.8</v>
      </c>
      <c r="H121" s="18">
        <f t="shared" si="38"/>
        <v>297.8</v>
      </c>
    </row>
    <row r="122" spans="1:8" s="28" customFormat="1" ht="31.2" x14ac:dyDescent="0.3">
      <c r="A122" s="24" t="s">
        <v>152</v>
      </c>
      <c r="B122" s="25" t="s">
        <v>151</v>
      </c>
      <c r="C122" s="26" t="s">
        <v>33</v>
      </c>
      <c r="D122" s="25" t="s">
        <v>110</v>
      </c>
      <c r="E122" s="25" t="s">
        <v>34</v>
      </c>
      <c r="F122" s="27">
        <v>297.8</v>
      </c>
      <c r="G122" s="27">
        <v>297.8</v>
      </c>
      <c r="H122" s="27">
        <v>297.8</v>
      </c>
    </row>
    <row r="123" spans="1:8" s="14" customFormat="1" ht="31.2" x14ac:dyDescent="0.3">
      <c r="A123" s="15" t="s">
        <v>105</v>
      </c>
      <c r="B123" s="16" t="s">
        <v>153</v>
      </c>
      <c r="C123" s="17"/>
      <c r="D123" s="16"/>
      <c r="E123" s="16"/>
      <c r="F123" s="18">
        <f>F124</f>
        <v>20025</v>
      </c>
      <c r="G123" s="18">
        <f t="shared" ref="G123:H123" si="39">G124</f>
        <v>18468.5</v>
      </c>
      <c r="H123" s="18">
        <f t="shared" si="39"/>
        <v>18586</v>
      </c>
    </row>
    <row r="124" spans="1:8" s="14" customFormat="1" ht="15.6" x14ac:dyDescent="0.3">
      <c r="A124" s="15" t="s">
        <v>107</v>
      </c>
      <c r="B124" s="16" t="s">
        <v>154</v>
      </c>
      <c r="C124" s="17"/>
      <c r="D124" s="16"/>
      <c r="E124" s="16"/>
      <c r="F124" s="18">
        <f>F125+F126</f>
        <v>20025</v>
      </c>
      <c r="G124" s="18">
        <f t="shared" ref="G124:H124" si="40">G125+G126</f>
        <v>18468.5</v>
      </c>
      <c r="H124" s="18">
        <f t="shared" si="40"/>
        <v>18586</v>
      </c>
    </row>
    <row r="125" spans="1:8" s="28" customFormat="1" ht="62.4" x14ac:dyDescent="0.3">
      <c r="A125" s="24" t="s">
        <v>155</v>
      </c>
      <c r="B125" s="25" t="s">
        <v>154</v>
      </c>
      <c r="C125" s="26" t="s">
        <v>25</v>
      </c>
      <c r="D125" s="25" t="s">
        <v>110</v>
      </c>
      <c r="E125" s="25" t="s">
        <v>34</v>
      </c>
      <c r="F125" s="27">
        <v>12886.2</v>
      </c>
      <c r="G125" s="27">
        <v>12886.2</v>
      </c>
      <c r="H125" s="27">
        <v>12886.2</v>
      </c>
    </row>
    <row r="126" spans="1:8" s="28" customFormat="1" ht="31.2" x14ac:dyDescent="0.3">
      <c r="A126" s="24" t="s">
        <v>109</v>
      </c>
      <c r="B126" s="25" t="s">
        <v>154</v>
      </c>
      <c r="C126" s="26" t="s">
        <v>54</v>
      </c>
      <c r="D126" s="25" t="s">
        <v>110</v>
      </c>
      <c r="E126" s="25" t="s">
        <v>34</v>
      </c>
      <c r="F126" s="27">
        <v>7138.8</v>
      </c>
      <c r="G126" s="27">
        <v>5582.3</v>
      </c>
      <c r="H126" s="27">
        <v>5699.8</v>
      </c>
    </row>
    <row r="127" spans="1:8" s="14" customFormat="1" ht="30.75" customHeight="1" x14ac:dyDescent="0.3">
      <c r="A127" s="20" t="s">
        <v>156</v>
      </c>
      <c r="B127" s="21" t="s">
        <v>157</v>
      </c>
      <c r="C127" s="22"/>
      <c r="D127" s="21"/>
      <c r="E127" s="21"/>
      <c r="F127" s="23">
        <f>F130+F133+F136+F139+F206+F213+F219+F224+F229+F236+F216+F128</f>
        <v>303714.7</v>
      </c>
      <c r="G127" s="23">
        <f>G130+G133+G136+G139+G206+G213+G219+G224+G229+G236+G216</f>
        <v>303918.3</v>
      </c>
      <c r="H127" s="23">
        <f t="shared" ref="H127" si="41">H130+H133+H136+H139+H206+H213+H219+H224+H229+H236</f>
        <v>310460.29999999993</v>
      </c>
    </row>
    <row r="128" spans="1:8" s="14" customFormat="1" ht="22.2" customHeight="1" x14ac:dyDescent="0.3">
      <c r="A128" s="15" t="s">
        <v>275</v>
      </c>
      <c r="B128" s="16" t="s">
        <v>745</v>
      </c>
      <c r="C128" s="22"/>
      <c r="D128" s="21"/>
      <c r="E128" s="21"/>
      <c r="F128" s="18">
        <f>F129</f>
        <v>325.39999999999998</v>
      </c>
      <c r="G128" s="23"/>
      <c r="H128" s="23"/>
    </row>
    <row r="129" spans="1:8" s="14" customFormat="1" ht="67.2" customHeight="1" x14ac:dyDescent="0.3">
      <c r="A129" s="15" t="s">
        <v>746</v>
      </c>
      <c r="B129" s="16" t="s">
        <v>745</v>
      </c>
      <c r="C129" s="17">
        <v>100</v>
      </c>
      <c r="D129" s="16" t="s">
        <v>14</v>
      </c>
      <c r="E129" s="16" t="s">
        <v>161</v>
      </c>
      <c r="F129" s="18">
        <v>325.39999999999998</v>
      </c>
      <c r="G129" s="18"/>
      <c r="H129" s="18"/>
    </row>
    <row r="130" spans="1:8" s="14" customFormat="1" ht="15.6" x14ac:dyDescent="0.3">
      <c r="A130" s="15" t="s">
        <v>158</v>
      </c>
      <c r="B130" s="16" t="s">
        <v>159</v>
      </c>
      <c r="C130" s="17"/>
      <c r="D130" s="16"/>
      <c r="E130" s="16"/>
      <c r="F130" s="18">
        <f>F131+F132</f>
        <v>8595.1</v>
      </c>
      <c r="G130" s="18">
        <f t="shared" ref="G130:H130" si="42">G131+G132</f>
        <v>8595.1</v>
      </c>
      <c r="H130" s="18">
        <f t="shared" si="42"/>
        <v>8595.1</v>
      </c>
    </row>
    <row r="131" spans="1:8" s="28" customFormat="1" ht="62.4" x14ac:dyDescent="0.3">
      <c r="A131" s="29" t="s">
        <v>160</v>
      </c>
      <c r="B131" s="25" t="s">
        <v>159</v>
      </c>
      <c r="C131" s="26" t="s">
        <v>25</v>
      </c>
      <c r="D131" s="25" t="s">
        <v>14</v>
      </c>
      <c r="E131" s="25" t="s">
        <v>161</v>
      </c>
      <c r="F131" s="27">
        <v>7409.9</v>
      </c>
      <c r="G131" s="27">
        <v>7409.9</v>
      </c>
      <c r="H131" s="27">
        <v>7409.9</v>
      </c>
    </row>
    <row r="132" spans="1:8" s="28" customFormat="1" ht="31.2" x14ac:dyDescent="0.3">
      <c r="A132" s="24" t="s">
        <v>162</v>
      </c>
      <c r="B132" s="25" t="s">
        <v>159</v>
      </c>
      <c r="C132" s="26" t="s">
        <v>54</v>
      </c>
      <c r="D132" s="25" t="s">
        <v>14</v>
      </c>
      <c r="E132" s="25" t="s">
        <v>161</v>
      </c>
      <c r="F132" s="27">
        <v>1185.2</v>
      </c>
      <c r="G132" s="27">
        <v>1185.2</v>
      </c>
      <c r="H132" s="27">
        <v>1185.2</v>
      </c>
    </row>
    <row r="133" spans="1:8" s="14" customFormat="1" ht="15.6" x14ac:dyDescent="0.3">
      <c r="A133" s="15" t="s">
        <v>163</v>
      </c>
      <c r="B133" s="16" t="s">
        <v>164</v>
      </c>
      <c r="C133" s="17"/>
      <c r="D133" s="16"/>
      <c r="E133" s="16"/>
      <c r="F133" s="18">
        <f>F134+F135</f>
        <v>1447.2</v>
      </c>
      <c r="G133" s="18">
        <f t="shared" ref="G133:H133" si="43">G134+G135</f>
        <v>1447.2</v>
      </c>
      <c r="H133" s="18">
        <f t="shared" si="43"/>
        <v>1447.2</v>
      </c>
    </row>
    <row r="134" spans="1:8" s="28" customFormat="1" ht="62.4" x14ac:dyDescent="0.3">
      <c r="A134" s="29" t="s">
        <v>165</v>
      </c>
      <c r="B134" s="25" t="s">
        <v>164</v>
      </c>
      <c r="C134" s="26" t="s">
        <v>25</v>
      </c>
      <c r="D134" s="25" t="s">
        <v>14</v>
      </c>
      <c r="E134" s="25" t="s">
        <v>161</v>
      </c>
      <c r="F134" s="27">
        <v>1300.4000000000001</v>
      </c>
      <c r="G134" s="27">
        <v>1300.4000000000001</v>
      </c>
      <c r="H134" s="27">
        <v>1300.4000000000001</v>
      </c>
    </row>
    <row r="135" spans="1:8" s="28" customFormat="1" ht="31.2" x14ac:dyDescent="0.3">
      <c r="A135" s="24" t="s">
        <v>166</v>
      </c>
      <c r="B135" s="25" t="s">
        <v>164</v>
      </c>
      <c r="C135" s="26" t="s">
        <v>54</v>
      </c>
      <c r="D135" s="25" t="s">
        <v>14</v>
      </c>
      <c r="E135" s="25" t="s">
        <v>161</v>
      </c>
      <c r="F135" s="27">
        <v>146.80000000000001</v>
      </c>
      <c r="G135" s="27">
        <v>146.80000000000001</v>
      </c>
      <c r="H135" s="27">
        <v>146.80000000000001</v>
      </c>
    </row>
    <row r="136" spans="1:8" s="14" customFormat="1" ht="31.2" x14ac:dyDescent="0.3">
      <c r="A136" s="15" t="s">
        <v>167</v>
      </c>
      <c r="B136" s="16" t="s">
        <v>168</v>
      </c>
      <c r="C136" s="17"/>
      <c r="D136" s="16"/>
      <c r="E136" s="16"/>
      <c r="F136" s="18">
        <f>F137+F138</f>
        <v>3286.2999999999997</v>
      </c>
      <c r="G136" s="18">
        <f t="shared" ref="G136:H136" si="44">G137+G138</f>
        <v>3286.2999999999997</v>
      </c>
      <c r="H136" s="18">
        <f t="shared" si="44"/>
        <v>3286.2999999999997</v>
      </c>
    </row>
    <row r="137" spans="1:8" s="28" customFormat="1" ht="63.75" customHeight="1" x14ac:dyDescent="0.3">
      <c r="A137" s="29" t="s">
        <v>169</v>
      </c>
      <c r="B137" s="25" t="s">
        <v>168</v>
      </c>
      <c r="C137" s="26" t="s">
        <v>25</v>
      </c>
      <c r="D137" s="25" t="s">
        <v>14</v>
      </c>
      <c r="E137" s="25" t="s">
        <v>161</v>
      </c>
      <c r="F137" s="27">
        <v>2789.7</v>
      </c>
      <c r="G137" s="27">
        <v>2789.7</v>
      </c>
      <c r="H137" s="27">
        <v>2789.7</v>
      </c>
    </row>
    <row r="138" spans="1:8" s="28" customFormat="1" ht="46.8" x14ac:dyDescent="0.3">
      <c r="A138" s="24" t="s">
        <v>170</v>
      </c>
      <c r="B138" s="25" t="s">
        <v>168</v>
      </c>
      <c r="C138" s="26" t="s">
        <v>54</v>
      </c>
      <c r="D138" s="25" t="s">
        <v>14</v>
      </c>
      <c r="E138" s="25" t="s">
        <v>161</v>
      </c>
      <c r="F138" s="27">
        <v>496.6</v>
      </c>
      <c r="G138" s="27">
        <v>496.6</v>
      </c>
      <c r="H138" s="27">
        <v>496.6</v>
      </c>
    </row>
    <row r="139" spans="1:8" s="14" customFormat="1" ht="15.6" x14ac:dyDescent="0.3">
      <c r="A139" s="15" t="s">
        <v>171</v>
      </c>
      <c r="B139" s="16" t="s">
        <v>172</v>
      </c>
      <c r="C139" s="17"/>
      <c r="D139" s="16"/>
      <c r="E139" s="16"/>
      <c r="F139" s="18">
        <f>F140+F143+F145+F148+F151+F154+F157+F160+F163+F166+F169+F172+F175+F179+F182+F184+F190+F192+F195+F198+F201+F204+F187</f>
        <v>205149.69999999995</v>
      </c>
      <c r="G139" s="18">
        <f t="shared" ref="G139:H139" si="45">G140+G143+G145+G148+G151+G154+G157+G160+G163+G166+G169+G172+G175+G179+G182+G184+G190+G192+G195+G198+G201+G204</f>
        <v>206326.79999999996</v>
      </c>
      <c r="H139" s="18">
        <f t="shared" si="45"/>
        <v>212081.59999999992</v>
      </c>
    </row>
    <row r="140" spans="1:8" s="14" customFormat="1" ht="15.6" x14ac:dyDescent="0.3">
      <c r="A140" s="15" t="s">
        <v>173</v>
      </c>
      <c r="B140" s="16" t="s">
        <v>174</v>
      </c>
      <c r="C140" s="17"/>
      <c r="D140" s="16"/>
      <c r="E140" s="16"/>
      <c r="F140" s="18">
        <f>F141+F142</f>
        <v>1790</v>
      </c>
      <c r="G140" s="18">
        <f t="shared" ref="G140:H140" si="46">G141+G142</f>
        <v>1285.3</v>
      </c>
      <c r="H140" s="18">
        <f t="shared" si="46"/>
        <v>1515.7</v>
      </c>
    </row>
    <row r="141" spans="1:8" s="28" customFormat="1" ht="31.2" x14ac:dyDescent="0.3">
      <c r="A141" s="24" t="s">
        <v>175</v>
      </c>
      <c r="B141" s="25" t="s">
        <v>174</v>
      </c>
      <c r="C141" s="26" t="s">
        <v>13</v>
      </c>
      <c r="D141" s="25" t="s">
        <v>14</v>
      </c>
      <c r="E141" s="25" t="s">
        <v>15</v>
      </c>
      <c r="F141" s="27">
        <v>790</v>
      </c>
      <c r="G141" s="27"/>
      <c r="H141" s="27"/>
    </row>
    <row r="142" spans="1:8" s="28" customFormat="1" ht="31.2" x14ac:dyDescent="0.3">
      <c r="A142" s="24" t="s">
        <v>176</v>
      </c>
      <c r="B142" s="25" t="s">
        <v>174</v>
      </c>
      <c r="C142" s="26" t="s">
        <v>177</v>
      </c>
      <c r="D142" s="25" t="s">
        <v>14</v>
      </c>
      <c r="E142" s="25" t="s">
        <v>15</v>
      </c>
      <c r="F142" s="27">
        <v>1000</v>
      </c>
      <c r="G142" s="27">
        <v>1285.3</v>
      </c>
      <c r="H142" s="27">
        <v>1515.7</v>
      </c>
    </row>
    <row r="143" spans="1:8" s="14" customFormat="1" ht="109.2" x14ac:dyDescent="0.3">
      <c r="A143" s="19" t="s">
        <v>178</v>
      </c>
      <c r="B143" s="16" t="s">
        <v>179</v>
      </c>
      <c r="C143" s="17"/>
      <c r="D143" s="16"/>
      <c r="E143" s="16"/>
      <c r="F143" s="18">
        <f>F144</f>
        <v>6190.8</v>
      </c>
      <c r="G143" s="18">
        <f t="shared" ref="G143:H143" si="47">G144</f>
        <v>6190.8</v>
      </c>
      <c r="H143" s="18">
        <f t="shared" si="47"/>
        <v>6190.8</v>
      </c>
    </row>
    <row r="144" spans="1:8" s="28" customFormat="1" ht="124.8" x14ac:dyDescent="0.3">
      <c r="A144" s="29" t="s">
        <v>180</v>
      </c>
      <c r="B144" s="25" t="s">
        <v>179</v>
      </c>
      <c r="C144" s="26" t="s">
        <v>181</v>
      </c>
      <c r="D144" s="25" t="s">
        <v>14</v>
      </c>
      <c r="E144" s="25" t="s">
        <v>19</v>
      </c>
      <c r="F144" s="27">
        <v>6190.8</v>
      </c>
      <c r="G144" s="27">
        <v>6190.8</v>
      </c>
      <c r="H144" s="27">
        <v>6190.8</v>
      </c>
    </row>
    <row r="145" spans="1:8" s="14" customFormat="1" ht="78" x14ac:dyDescent="0.3">
      <c r="A145" s="19" t="s">
        <v>182</v>
      </c>
      <c r="B145" s="16" t="s">
        <v>183</v>
      </c>
      <c r="C145" s="17"/>
      <c r="D145" s="16"/>
      <c r="E145" s="16"/>
      <c r="F145" s="18">
        <f>F146+F147</f>
        <v>17743.5</v>
      </c>
      <c r="G145" s="18">
        <f t="shared" ref="G145:H145" si="48">G146+G147</f>
        <v>17808.900000000001</v>
      </c>
      <c r="H145" s="18">
        <f t="shared" si="48"/>
        <v>17876.8</v>
      </c>
    </row>
    <row r="146" spans="1:8" s="28" customFormat="1" ht="93.6" x14ac:dyDescent="0.3">
      <c r="A146" s="29" t="s">
        <v>184</v>
      </c>
      <c r="B146" s="25" t="s">
        <v>183</v>
      </c>
      <c r="C146" s="26" t="s">
        <v>54</v>
      </c>
      <c r="D146" s="25" t="s">
        <v>14</v>
      </c>
      <c r="E146" s="25" t="s">
        <v>19</v>
      </c>
      <c r="F146" s="27">
        <v>3600</v>
      </c>
      <c r="G146" s="27"/>
      <c r="H146" s="27"/>
    </row>
    <row r="147" spans="1:8" s="28" customFormat="1" ht="93.6" x14ac:dyDescent="0.3">
      <c r="A147" s="29" t="s">
        <v>185</v>
      </c>
      <c r="B147" s="25" t="s">
        <v>183</v>
      </c>
      <c r="C147" s="26" t="s">
        <v>13</v>
      </c>
      <c r="D147" s="25" t="s">
        <v>14</v>
      </c>
      <c r="E147" s="25" t="s">
        <v>19</v>
      </c>
      <c r="F147" s="27">
        <v>14143.5</v>
      </c>
      <c r="G147" s="27">
        <v>17808.900000000001</v>
      </c>
      <c r="H147" s="27">
        <v>17876.8</v>
      </c>
    </row>
    <row r="148" spans="1:8" s="14" customFormat="1" ht="31.2" x14ac:dyDescent="0.3">
      <c r="A148" s="15" t="s">
        <v>186</v>
      </c>
      <c r="B148" s="16" t="s">
        <v>187</v>
      </c>
      <c r="C148" s="17"/>
      <c r="D148" s="16"/>
      <c r="E148" s="16"/>
      <c r="F148" s="18">
        <f>F149+F150</f>
        <v>13322.3</v>
      </c>
      <c r="G148" s="18">
        <f t="shared" ref="G148:H148" si="49">G149+G150</f>
        <v>13855.1</v>
      </c>
      <c r="H148" s="18">
        <f t="shared" si="49"/>
        <v>14409.4</v>
      </c>
    </row>
    <row r="149" spans="1:8" s="28" customFormat="1" ht="46.8" x14ac:dyDescent="0.3">
      <c r="A149" s="24" t="s">
        <v>188</v>
      </c>
      <c r="B149" s="25" t="s">
        <v>187</v>
      </c>
      <c r="C149" s="26" t="s">
        <v>54</v>
      </c>
      <c r="D149" s="25" t="s">
        <v>14</v>
      </c>
      <c r="E149" s="25" t="s">
        <v>19</v>
      </c>
      <c r="F149" s="27">
        <v>200</v>
      </c>
      <c r="G149" s="27"/>
      <c r="H149" s="27"/>
    </row>
    <row r="150" spans="1:8" s="28" customFormat="1" ht="31.2" x14ac:dyDescent="0.3">
      <c r="A150" s="24" t="s">
        <v>189</v>
      </c>
      <c r="B150" s="25" t="s">
        <v>187</v>
      </c>
      <c r="C150" s="26" t="s">
        <v>13</v>
      </c>
      <c r="D150" s="25" t="s">
        <v>14</v>
      </c>
      <c r="E150" s="25" t="s">
        <v>19</v>
      </c>
      <c r="F150" s="27">
        <v>13122.3</v>
      </c>
      <c r="G150" s="27">
        <v>13855.1</v>
      </c>
      <c r="H150" s="27">
        <v>14409.4</v>
      </c>
    </row>
    <row r="151" spans="1:8" s="14" customFormat="1" ht="62.4" x14ac:dyDescent="0.3">
      <c r="A151" s="15" t="s">
        <v>190</v>
      </c>
      <c r="B151" s="16" t="s">
        <v>191</v>
      </c>
      <c r="C151" s="17"/>
      <c r="D151" s="16"/>
      <c r="E151" s="16"/>
      <c r="F151" s="18">
        <f>F152+F153</f>
        <v>4850.8</v>
      </c>
      <c r="G151" s="18">
        <f t="shared" ref="G151:H151" si="50">G152+G153</f>
        <v>5044.8</v>
      </c>
      <c r="H151" s="18">
        <f t="shared" si="50"/>
        <v>5246.6</v>
      </c>
    </row>
    <row r="152" spans="1:8" s="28" customFormat="1" ht="78" x14ac:dyDescent="0.3">
      <c r="A152" s="29" t="s">
        <v>192</v>
      </c>
      <c r="B152" s="25" t="s">
        <v>191</v>
      </c>
      <c r="C152" s="26" t="s">
        <v>54</v>
      </c>
      <c r="D152" s="25" t="s">
        <v>14</v>
      </c>
      <c r="E152" s="25" t="s">
        <v>19</v>
      </c>
      <c r="F152" s="27">
        <v>80</v>
      </c>
      <c r="G152" s="27"/>
      <c r="H152" s="27"/>
    </row>
    <row r="153" spans="1:8" s="28" customFormat="1" ht="62.4" x14ac:dyDescent="0.3">
      <c r="A153" s="29" t="s">
        <v>193</v>
      </c>
      <c r="B153" s="25" t="s">
        <v>191</v>
      </c>
      <c r="C153" s="26" t="s">
        <v>13</v>
      </c>
      <c r="D153" s="25" t="s">
        <v>14</v>
      </c>
      <c r="E153" s="25" t="s">
        <v>19</v>
      </c>
      <c r="F153" s="27">
        <v>4770.8</v>
      </c>
      <c r="G153" s="27">
        <v>5044.8</v>
      </c>
      <c r="H153" s="27">
        <v>5246.6</v>
      </c>
    </row>
    <row r="154" spans="1:8" s="14" customFormat="1" ht="31.2" x14ac:dyDescent="0.3">
      <c r="A154" s="15" t="s">
        <v>194</v>
      </c>
      <c r="B154" s="16" t="s">
        <v>195</v>
      </c>
      <c r="C154" s="17"/>
      <c r="D154" s="16"/>
      <c r="E154" s="16"/>
      <c r="F154" s="18">
        <f>F155+F156</f>
        <v>32698.5</v>
      </c>
      <c r="G154" s="18">
        <f t="shared" ref="G154:H154" si="51">G155+G156</f>
        <v>34006.400000000001</v>
      </c>
      <c r="H154" s="18">
        <f t="shared" si="51"/>
        <v>35366.699999999997</v>
      </c>
    </row>
    <row r="155" spans="1:8" s="28" customFormat="1" ht="46.8" x14ac:dyDescent="0.3">
      <c r="A155" s="24" t="s">
        <v>196</v>
      </c>
      <c r="B155" s="25" t="s">
        <v>195</v>
      </c>
      <c r="C155" s="26" t="s">
        <v>54</v>
      </c>
      <c r="D155" s="25" t="s">
        <v>14</v>
      </c>
      <c r="E155" s="25" t="s">
        <v>15</v>
      </c>
      <c r="F155" s="27">
        <v>500</v>
      </c>
      <c r="G155" s="27"/>
      <c r="H155" s="27"/>
    </row>
    <row r="156" spans="1:8" s="28" customFormat="1" ht="46.8" x14ac:dyDescent="0.3">
      <c r="A156" s="24" t="s">
        <v>197</v>
      </c>
      <c r="B156" s="25" t="s">
        <v>195</v>
      </c>
      <c r="C156" s="26" t="s">
        <v>13</v>
      </c>
      <c r="D156" s="25" t="s">
        <v>14</v>
      </c>
      <c r="E156" s="25" t="s">
        <v>15</v>
      </c>
      <c r="F156" s="27">
        <v>32198.5</v>
      </c>
      <c r="G156" s="27">
        <v>34006.400000000001</v>
      </c>
      <c r="H156" s="27">
        <v>35366.699999999997</v>
      </c>
    </row>
    <row r="157" spans="1:8" s="14" customFormat="1" ht="46.8" x14ac:dyDescent="0.3">
      <c r="A157" s="15" t="s">
        <v>198</v>
      </c>
      <c r="B157" s="16" t="s">
        <v>199</v>
      </c>
      <c r="C157" s="17"/>
      <c r="D157" s="16"/>
      <c r="E157" s="16"/>
      <c r="F157" s="18">
        <f>F158+F159</f>
        <v>482.1</v>
      </c>
      <c r="G157" s="18">
        <f t="shared" ref="G157:H157" si="52">G158+G159</f>
        <v>500.7</v>
      </c>
      <c r="H157" s="18">
        <f t="shared" si="52"/>
        <v>520</v>
      </c>
    </row>
    <row r="158" spans="1:8" s="28" customFormat="1" ht="62.4" x14ac:dyDescent="0.3">
      <c r="A158" s="24" t="s">
        <v>200</v>
      </c>
      <c r="B158" s="25" t="s">
        <v>199</v>
      </c>
      <c r="C158" s="26" t="s">
        <v>54</v>
      </c>
      <c r="D158" s="25" t="s">
        <v>14</v>
      </c>
      <c r="E158" s="25" t="s">
        <v>15</v>
      </c>
      <c r="F158" s="27">
        <v>8</v>
      </c>
      <c r="G158" s="27"/>
      <c r="H158" s="27"/>
    </row>
    <row r="159" spans="1:8" s="28" customFormat="1" ht="46.8" x14ac:dyDescent="0.3">
      <c r="A159" s="24" t="s">
        <v>201</v>
      </c>
      <c r="B159" s="25" t="s">
        <v>199</v>
      </c>
      <c r="C159" s="26" t="s">
        <v>13</v>
      </c>
      <c r="D159" s="25" t="s">
        <v>14</v>
      </c>
      <c r="E159" s="25" t="s">
        <v>15</v>
      </c>
      <c r="F159" s="27">
        <v>474.1</v>
      </c>
      <c r="G159" s="27">
        <v>500.7</v>
      </c>
      <c r="H159" s="27">
        <v>520</v>
      </c>
    </row>
    <row r="160" spans="1:8" s="14" customFormat="1" ht="31.2" x14ac:dyDescent="0.3">
      <c r="A160" s="15" t="s">
        <v>202</v>
      </c>
      <c r="B160" s="16" t="s">
        <v>203</v>
      </c>
      <c r="C160" s="17"/>
      <c r="D160" s="16"/>
      <c r="E160" s="16"/>
      <c r="F160" s="18">
        <f>F161+F162</f>
        <v>21139.200000000001</v>
      </c>
      <c r="G160" s="18">
        <f t="shared" ref="G160:H160" si="53">G161+G162</f>
        <v>21139.200000000001</v>
      </c>
      <c r="H160" s="18">
        <f t="shared" si="53"/>
        <v>21139.200000000001</v>
      </c>
    </row>
    <row r="161" spans="1:8" s="28" customFormat="1" ht="46.8" x14ac:dyDescent="0.3">
      <c r="A161" s="24" t="s">
        <v>204</v>
      </c>
      <c r="B161" s="25" t="s">
        <v>203</v>
      </c>
      <c r="C161" s="26" t="s">
        <v>54</v>
      </c>
      <c r="D161" s="25" t="s">
        <v>14</v>
      </c>
      <c r="E161" s="25" t="s">
        <v>15</v>
      </c>
      <c r="F161" s="27">
        <v>350</v>
      </c>
      <c r="G161" s="27">
        <v>350</v>
      </c>
      <c r="H161" s="27">
        <v>350</v>
      </c>
    </row>
    <row r="162" spans="1:8" s="28" customFormat="1" ht="46.8" x14ac:dyDescent="0.3">
      <c r="A162" s="24" t="s">
        <v>205</v>
      </c>
      <c r="B162" s="25" t="s">
        <v>203</v>
      </c>
      <c r="C162" s="26" t="s">
        <v>13</v>
      </c>
      <c r="D162" s="25" t="s">
        <v>14</v>
      </c>
      <c r="E162" s="25" t="s">
        <v>15</v>
      </c>
      <c r="F162" s="27">
        <v>20789.2</v>
      </c>
      <c r="G162" s="27">
        <v>20789.2</v>
      </c>
      <c r="H162" s="27">
        <v>20789.2</v>
      </c>
    </row>
    <row r="163" spans="1:8" s="14" customFormat="1" ht="46.8" x14ac:dyDescent="0.3">
      <c r="A163" s="15" t="s">
        <v>206</v>
      </c>
      <c r="B163" s="16" t="s">
        <v>207</v>
      </c>
      <c r="C163" s="17"/>
      <c r="D163" s="16"/>
      <c r="E163" s="16"/>
      <c r="F163" s="18">
        <f>F164+F165</f>
        <v>88.3</v>
      </c>
      <c r="G163" s="18">
        <f t="shared" ref="G163:H163" si="54">G164+G165</f>
        <v>91.8</v>
      </c>
      <c r="H163" s="18">
        <f t="shared" si="54"/>
        <v>95.5</v>
      </c>
    </row>
    <row r="164" spans="1:8" s="28" customFormat="1" ht="78" x14ac:dyDescent="0.3">
      <c r="A164" s="29" t="s">
        <v>208</v>
      </c>
      <c r="B164" s="25" t="s">
        <v>207</v>
      </c>
      <c r="C164" s="26" t="s">
        <v>54</v>
      </c>
      <c r="D164" s="25" t="s">
        <v>14</v>
      </c>
      <c r="E164" s="25" t="s">
        <v>15</v>
      </c>
      <c r="F164" s="27">
        <v>1.5</v>
      </c>
      <c r="G164" s="27"/>
      <c r="H164" s="27"/>
    </row>
    <row r="165" spans="1:8" s="28" customFormat="1" ht="62.4" x14ac:dyDescent="0.3">
      <c r="A165" s="24" t="s">
        <v>209</v>
      </c>
      <c r="B165" s="25" t="s">
        <v>207</v>
      </c>
      <c r="C165" s="26" t="s">
        <v>13</v>
      </c>
      <c r="D165" s="25" t="s">
        <v>14</v>
      </c>
      <c r="E165" s="25" t="s">
        <v>15</v>
      </c>
      <c r="F165" s="27">
        <v>86.8</v>
      </c>
      <c r="G165" s="27">
        <v>91.8</v>
      </c>
      <c r="H165" s="27">
        <v>95.5</v>
      </c>
    </row>
    <row r="166" spans="1:8" s="14" customFormat="1" ht="46.8" x14ac:dyDescent="0.3">
      <c r="A166" s="15" t="s">
        <v>210</v>
      </c>
      <c r="B166" s="16" t="s">
        <v>211</v>
      </c>
      <c r="C166" s="17"/>
      <c r="D166" s="16"/>
      <c r="E166" s="16"/>
      <c r="F166" s="18">
        <f>F167+F168</f>
        <v>6.5</v>
      </c>
      <c r="G166" s="18">
        <f t="shared" ref="G166:H166" si="55">G167+G168</f>
        <v>6.5</v>
      </c>
      <c r="H166" s="18">
        <f t="shared" si="55"/>
        <v>6.5</v>
      </c>
    </row>
    <row r="167" spans="1:8" s="28" customFormat="1" ht="62.4" x14ac:dyDescent="0.3">
      <c r="A167" s="29" t="s">
        <v>212</v>
      </c>
      <c r="B167" s="25" t="s">
        <v>211</v>
      </c>
      <c r="C167" s="26" t="s">
        <v>54</v>
      </c>
      <c r="D167" s="25" t="s">
        <v>14</v>
      </c>
      <c r="E167" s="25" t="s">
        <v>15</v>
      </c>
      <c r="F167" s="27">
        <v>0.2</v>
      </c>
      <c r="G167" s="27">
        <v>0.2</v>
      </c>
      <c r="H167" s="27">
        <v>0.2</v>
      </c>
    </row>
    <row r="168" spans="1:8" s="28" customFormat="1" ht="62.4" x14ac:dyDescent="0.3">
      <c r="A168" s="24" t="s">
        <v>213</v>
      </c>
      <c r="B168" s="25" t="s">
        <v>211</v>
      </c>
      <c r="C168" s="26" t="s">
        <v>13</v>
      </c>
      <c r="D168" s="25" t="s">
        <v>14</v>
      </c>
      <c r="E168" s="25" t="s">
        <v>15</v>
      </c>
      <c r="F168" s="27">
        <v>6.3</v>
      </c>
      <c r="G168" s="27">
        <v>6.3</v>
      </c>
      <c r="H168" s="27">
        <v>6.3</v>
      </c>
    </row>
    <row r="169" spans="1:8" s="14" customFormat="1" ht="62.4" x14ac:dyDescent="0.3">
      <c r="A169" s="15" t="s">
        <v>214</v>
      </c>
      <c r="B169" s="16" t="s">
        <v>215</v>
      </c>
      <c r="C169" s="17"/>
      <c r="D169" s="16"/>
      <c r="E169" s="16"/>
      <c r="F169" s="18">
        <f>F170+F171</f>
        <v>2903.9</v>
      </c>
      <c r="G169" s="18">
        <f t="shared" ref="G169:H169" si="56">G170+G171</f>
        <v>2903.9</v>
      </c>
      <c r="H169" s="18">
        <f t="shared" si="56"/>
        <v>2903.9</v>
      </c>
    </row>
    <row r="170" spans="1:8" s="28" customFormat="1" ht="78" x14ac:dyDescent="0.3">
      <c r="A170" s="29" t="s">
        <v>216</v>
      </c>
      <c r="B170" s="25" t="s">
        <v>215</v>
      </c>
      <c r="C170" s="26" t="s">
        <v>54</v>
      </c>
      <c r="D170" s="25" t="s">
        <v>14</v>
      </c>
      <c r="E170" s="25" t="s">
        <v>15</v>
      </c>
      <c r="F170" s="27">
        <v>38</v>
      </c>
      <c r="G170" s="27">
        <v>38</v>
      </c>
      <c r="H170" s="27">
        <v>38</v>
      </c>
    </row>
    <row r="171" spans="1:8" s="28" customFormat="1" ht="62.25" customHeight="1" x14ac:dyDescent="0.3">
      <c r="A171" s="29" t="s">
        <v>217</v>
      </c>
      <c r="B171" s="25" t="s">
        <v>215</v>
      </c>
      <c r="C171" s="26" t="s">
        <v>13</v>
      </c>
      <c r="D171" s="25" t="s">
        <v>14</v>
      </c>
      <c r="E171" s="25" t="s">
        <v>15</v>
      </c>
      <c r="F171" s="27">
        <v>2865.9</v>
      </c>
      <c r="G171" s="27">
        <v>2865.9</v>
      </c>
      <c r="H171" s="27">
        <v>2865.9</v>
      </c>
    </row>
    <row r="172" spans="1:8" s="14" customFormat="1" ht="31.2" x14ac:dyDescent="0.3">
      <c r="A172" s="15" t="s">
        <v>167</v>
      </c>
      <c r="B172" s="16" t="s">
        <v>218</v>
      </c>
      <c r="C172" s="17"/>
      <c r="D172" s="16"/>
      <c r="E172" s="16"/>
      <c r="F172" s="18">
        <f>F173+F174</f>
        <v>52508.4</v>
      </c>
      <c r="G172" s="18">
        <f t="shared" ref="G172:H172" si="57">G173+G174</f>
        <v>54970.3</v>
      </c>
      <c r="H172" s="18">
        <f t="shared" si="57"/>
        <v>57480.3</v>
      </c>
    </row>
    <row r="173" spans="1:8" s="28" customFormat="1" ht="46.8" x14ac:dyDescent="0.3">
      <c r="A173" s="24" t="s">
        <v>170</v>
      </c>
      <c r="B173" s="25" t="s">
        <v>218</v>
      </c>
      <c r="C173" s="26" t="s">
        <v>54</v>
      </c>
      <c r="D173" s="25" t="s">
        <v>14</v>
      </c>
      <c r="E173" s="25" t="s">
        <v>15</v>
      </c>
      <c r="F173" s="27">
        <v>865</v>
      </c>
      <c r="G173" s="27"/>
      <c r="H173" s="27"/>
    </row>
    <row r="174" spans="1:8" s="28" customFormat="1" ht="31.2" x14ac:dyDescent="0.3">
      <c r="A174" s="24" t="s">
        <v>219</v>
      </c>
      <c r="B174" s="25" t="s">
        <v>218</v>
      </c>
      <c r="C174" s="26" t="s">
        <v>13</v>
      </c>
      <c r="D174" s="25" t="s">
        <v>14</v>
      </c>
      <c r="E174" s="25" t="s">
        <v>15</v>
      </c>
      <c r="F174" s="27">
        <v>51643.4</v>
      </c>
      <c r="G174" s="27">
        <v>54970.3</v>
      </c>
      <c r="H174" s="27">
        <v>57480.3</v>
      </c>
    </row>
    <row r="175" spans="1:8" s="14" customFormat="1" ht="30.75" customHeight="1" x14ac:dyDescent="0.3">
      <c r="A175" s="15" t="s">
        <v>220</v>
      </c>
      <c r="B175" s="16" t="s">
        <v>221</v>
      </c>
      <c r="C175" s="17"/>
      <c r="D175" s="16"/>
      <c r="E175" s="16"/>
      <c r="F175" s="18">
        <f>F176+F177+F178</f>
        <v>1982.1</v>
      </c>
      <c r="G175" s="18">
        <f t="shared" ref="G175:H175" si="58">G176+G177+G178</f>
        <v>2061.4</v>
      </c>
      <c r="H175" s="18">
        <f t="shared" si="58"/>
        <v>2143.8000000000002</v>
      </c>
    </row>
    <row r="176" spans="1:8" s="28" customFormat="1" ht="47.25" customHeight="1" x14ac:dyDescent="0.3">
      <c r="A176" s="24" t="s">
        <v>222</v>
      </c>
      <c r="B176" s="25" t="s">
        <v>221</v>
      </c>
      <c r="C176" s="26" t="s">
        <v>54</v>
      </c>
      <c r="D176" s="25" t="s">
        <v>14</v>
      </c>
      <c r="E176" s="25" t="s">
        <v>15</v>
      </c>
      <c r="F176" s="27">
        <v>20</v>
      </c>
      <c r="G176" s="27"/>
      <c r="H176" s="27"/>
    </row>
    <row r="177" spans="1:8" s="28" customFormat="1" ht="46.8" x14ac:dyDescent="0.3">
      <c r="A177" s="24" t="s">
        <v>223</v>
      </c>
      <c r="B177" s="25" t="s">
        <v>221</v>
      </c>
      <c r="C177" s="26" t="s">
        <v>13</v>
      </c>
      <c r="D177" s="25" t="s">
        <v>14</v>
      </c>
      <c r="E177" s="25" t="s">
        <v>15</v>
      </c>
      <c r="F177" s="27">
        <v>1792.1</v>
      </c>
      <c r="G177" s="27">
        <v>2061.4</v>
      </c>
      <c r="H177" s="27">
        <v>2143.8000000000002</v>
      </c>
    </row>
    <row r="178" spans="1:8" s="28" customFormat="1" ht="62.4" x14ac:dyDescent="0.3">
      <c r="A178" s="24" t="s">
        <v>224</v>
      </c>
      <c r="B178" s="25" t="s">
        <v>221</v>
      </c>
      <c r="C178" s="26" t="s">
        <v>177</v>
      </c>
      <c r="D178" s="25" t="s">
        <v>14</v>
      </c>
      <c r="E178" s="25" t="s">
        <v>15</v>
      </c>
      <c r="F178" s="27">
        <v>170</v>
      </c>
      <c r="G178" s="27"/>
      <c r="H178" s="27"/>
    </row>
    <row r="179" spans="1:8" s="14" customFormat="1" ht="46.8" x14ac:dyDescent="0.3">
      <c r="A179" s="15" t="s">
        <v>225</v>
      </c>
      <c r="B179" s="16" t="s">
        <v>226</v>
      </c>
      <c r="C179" s="17"/>
      <c r="D179" s="16"/>
      <c r="E179" s="16"/>
      <c r="F179" s="18">
        <f>F180+F181</f>
        <v>375.8</v>
      </c>
      <c r="G179" s="18">
        <f t="shared" ref="G179:H179" si="59">G180+G181</f>
        <v>390.8</v>
      </c>
      <c r="H179" s="18">
        <f t="shared" si="59"/>
        <v>406.4</v>
      </c>
    </row>
    <row r="180" spans="1:8" s="28" customFormat="1" ht="78" x14ac:dyDescent="0.3">
      <c r="A180" s="29" t="s">
        <v>227</v>
      </c>
      <c r="B180" s="25" t="s">
        <v>226</v>
      </c>
      <c r="C180" s="26" t="s">
        <v>54</v>
      </c>
      <c r="D180" s="25" t="s">
        <v>14</v>
      </c>
      <c r="E180" s="25" t="s">
        <v>15</v>
      </c>
      <c r="F180" s="27">
        <v>7.5</v>
      </c>
      <c r="G180" s="27"/>
      <c r="H180" s="27"/>
    </row>
    <row r="181" spans="1:8" s="28" customFormat="1" ht="62.4" x14ac:dyDescent="0.3">
      <c r="A181" s="29" t="s">
        <v>228</v>
      </c>
      <c r="B181" s="25" t="s">
        <v>226</v>
      </c>
      <c r="C181" s="26" t="s">
        <v>13</v>
      </c>
      <c r="D181" s="25" t="s">
        <v>14</v>
      </c>
      <c r="E181" s="25" t="s">
        <v>15</v>
      </c>
      <c r="F181" s="27">
        <v>368.3</v>
      </c>
      <c r="G181" s="27">
        <v>390.8</v>
      </c>
      <c r="H181" s="27">
        <v>406.4</v>
      </c>
    </row>
    <row r="182" spans="1:8" s="14" customFormat="1" ht="15.6" x14ac:dyDescent="0.3">
      <c r="A182" s="15" t="s">
        <v>229</v>
      </c>
      <c r="B182" s="16" t="s">
        <v>230</v>
      </c>
      <c r="C182" s="17"/>
      <c r="D182" s="16"/>
      <c r="E182" s="16"/>
      <c r="F182" s="18">
        <f>F183</f>
        <v>15.8</v>
      </c>
      <c r="G182" s="18">
        <f t="shared" ref="G182:H182" si="60">G183</f>
        <v>15.8</v>
      </c>
      <c r="H182" s="18">
        <f t="shared" si="60"/>
        <v>15.8</v>
      </c>
    </row>
    <row r="183" spans="1:8" s="28" customFormat="1" ht="31.2" x14ac:dyDescent="0.3">
      <c r="A183" s="24" t="s">
        <v>231</v>
      </c>
      <c r="B183" s="25" t="s">
        <v>230</v>
      </c>
      <c r="C183" s="26" t="s">
        <v>13</v>
      </c>
      <c r="D183" s="25" t="s">
        <v>14</v>
      </c>
      <c r="E183" s="25" t="s">
        <v>15</v>
      </c>
      <c r="F183" s="27">
        <v>15.8</v>
      </c>
      <c r="G183" s="27">
        <v>15.8</v>
      </c>
      <c r="H183" s="27">
        <v>15.8</v>
      </c>
    </row>
    <row r="184" spans="1:8" s="14" customFormat="1" ht="46.8" x14ac:dyDescent="0.3">
      <c r="A184" s="15" t="s">
        <v>693</v>
      </c>
      <c r="B184" s="16" t="s">
        <v>232</v>
      </c>
      <c r="C184" s="17"/>
      <c r="D184" s="16"/>
      <c r="E184" s="16"/>
      <c r="F184" s="18">
        <f>F185+F186</f>
        <v>2256.1</v>
      </c>
      <c r="G184" s="18">
        <f t="shared" ref="G184:H184" si="61">G185+G186</f>
        <v>255.3</v>
      </c>
      <c r="H184" s="18">
        <f t="shared" si="61"/>
        <v>255.3</v>
      </c>
    </row>
    <row r="185" spans="1:8" s="28" customFormat="1" ht="62.4" x14ac:dyDescent="0.3">
      <c r="A185" s="29" t="s">
        <v>233</v>
      </c>
      <c r="B185" s="25" t="s">
        <v>232</v>
      </c>
      <c r="C185" s="26" t="s">
        <v>54</v>
      </c>
      <c r="D185" s="25" t="s">
        <v>14</v>
      </c>
      <c r="E185" s="25" t="s">
        <v>15</v>
      </c>
      <c r="F185" s="27">
        <v>100</v>
      </c>
      <c r="G185" s="27">
        <v>30</v>
      </c>
      <c r="H185" s="27">
        <v>30</v>
      </c>
    </row>
    <row r="186" spans="1:8" s="28" customFormat="1" ht="62.4" x14ac:dyDescent="0.3">
      <c r="A186" s="24" t="s">
        <v>694</v>
      </c>
      <c r="B186" s="25" t="s">
        <v>232</v>
      </c>
      <c r="C186" s="26" t="s">
        <v>13</v>
      </c>
      <c r="D186" s="25" t="s">
        <v>14</v>
      </c>
      <c r="E186" s="25" t="s">
        <v>15</v>
      </c>
      <c r="F186" s="27">
        <v>2156.1</v>
      </c>
      <c r="G186" s="27">
        <v>225.3</v>
      </c>
      <c r="H186" s="27">
        <v>225.3</v>
      </c>
    </row>
    <row r="187" spans="1:8" s="28" customFormat="1" ht="46.8" x14ac:dyDescent="0.3">
      <c r="A187" s="34" t="s">
        <v>697</v>
      </c>
      <c r="B187" s="25" t="s">
        <v>698</v>
      </c>
      <c r="C187" s="26"/>
      <c r="D187" s="25"/>
      <c r="E187" s="25"/>
      <c r="F187" s="27">
        <f>F188+F189</f>
        <v>377</v>
      </c>
      <c r="G187" s="27"/>
      <c r="H187" s="27"/>
    </row>
    <row r="188" spans="1:8" s="28" customFormat="1" ht="62.4" x14ac:dyDescent="0.3">
      <c r="A188" s="34" t="s">
        <v>695</v>
      </c>
      <c r="B188" s="25" t="s">
        <v>698</v>
      </c>
      <c r="C188" s="26">
        <v>200</v>
      </c>
      <c r="D188" s="25" t="s">
        <v>14</v>
      </c>
      <c r="E188" s="25" t="s">
        <v>15</v>
      </c>
      <c r="F188" s="27">
        <v>15</v>
      </c>
      <c r="G188" s="27"/>
      <c r="H188" s="27"/>
    </row>
    <row r="189" spans="1:8" s="28" customFormat="1" ht="62.4" x14ac:dyDescent="0.3">
      <c r="A189" s="34" t="s">
        <v>696</v>
      </c>
      <c r="B189" s="25" t="s">
        <v>698</v>
      </c>
      <c r="C189" s="26">
        <v>300</v>
      </c>
      <c r="D189" s="25" t="s">
        <v>14</v>
      </c>
      <c r="E189" s="25" t="s">
        <v>15</v>
      </c>
      <c r="F189" s="27">
        <v>362</v>
      </c>
      <c r="G189" s="27"/>
      <c r="H189" s="27"/>
    </row>
    <row r="190" spans="1:8" s="14" customFormat="1" ht="31.2" x14ac:dyDescent="0.3">
      <c r="A190" s="15" t="s">
        <v>234</v>
      </c>
      <c r="B190" s="16" t="s">
        <v>235</v>
      </c>
      <c r="C190" s="17"/>
      <c r="D190" s="16"/>
      <c r="E190" s="16"/>
      <c r="F190" s="18">
        <f>F191</f>
        <v>379.8</v>
      </c>
      <c r="G190" s="18">
        <f t="shared" ref="G190:H190" si="62">G191</f>
        <v>378.8</v>
      </c>
      <c r="H190" s="18">
        <f t="shared" si="62"/>
        <v>378.8</v>
      </c>
    </row>
    <row r="191" spans="1:8" s="28" customFormat="1" ht="46.8" x14ac:dyDescent="0.3">
      <c r="A191" s="24" t="s">
        <v>236</v>
      </c>
      <c r="B191" s="25" t="s">
        <v>235</v>
      </c>
      <c r="C191" s="26" t="s">
        <v>13</v>
      </c>
      <c r="D191" s="25" t="s">
        <v>14</v>
      </c>
      <c r="E191" s="25" t="s">
        <v>15</v>
      </c>
      <c r="F191" s="27">
        <v>379.8</v>
      </c>
      <c r="G191" s="27">
        <v>378.8</v>
      </c>
      <c r="H191" s="27">
        <v>378.8</v>
      </c>
    </row>
    <row r="192" spans="1:8" s="14" customFormat="1" ht="15.6" x14ac:dyDescent="0.3">
      <c r="A192" s="15" t="s">
        <v>237</v>
      </c>
      <c r="B192" s="16" t="s">
        <v>238</v>
      </c>
      <c r="C192" s="17"/>
      <c r="D192" s="16"/>
      <c r="E192" s="16"/>
      <c r="F192" s="18">
        <f>F193+F194</f>
        <v>999.5</v>
      </c>
      <c r="G192" s="18"/>
      <c r="H192" s="18"/>
    </row>
    <row r="193" spans="1:8" s="28" customFormat="1" ht="31.2" x14ac:dyDescent="0.3">
      <c r="A193" s="24" t="s">
        <v>239</v>
      </c>
      <c r="B193" s="25" t="s">
        <v>238</v>
      </c>
      <c r="C193" s="26" t="s">
        <v>13</v>
      </c>
      <c r="D193" s="25" t="s">
        <v>14</v>
      </c>
      <c r="E193" s="25" t="s">
        <v>15</v>
      </c>
      <c r="F193" s="27">
        <v>350</v>
      </c>
      <c r="G193" s="27"/>
      <c r="H193" s="27"/>
    </row>
    <row r="194" spans="1:8" s="28" customFormat="1" ht="31.2" x14ac:dyDescent="0.3">
      <c r="A194" s="24" t="s">
        <v>240</v>
      </c>
      <c r="B194" s="25" t="s">
        <v>238</v>
      </c>
      <c r="C194" s="26" t="s">
        <v>177</v>
      </c>
      <c r="D194" s="25" t="s">
        <v>14</v>
      </c>
      <c r="E194" s="25" t="s">
        <v>15</v>
      </c>
      <c r="F194" s="27">
        <v>649.5</v>
      </c>
      <c r="G194" s="27"/>
      <c r="H194" s="27"/>
    </row>
    <row r="195" spans="1:8" s="14" customFormat="1" ht="46.8" x14ac:dyDescent="0.3">
      <c r="A195" s="15" t="s">
        <v>241</v>
      </c>
      <c r="B195" s="16" t="s">
        <v>242</v>
      </c>
      <c r="C195" s="17"/>
      <c r="D195" s="16"/>
      <c r="E195" s="16"/>
      <c r="F195" s="18">
        <f>F196+F197</f>
        <v>2593.3000000000002</v>
      </c>
      <c r="G195" s="18">
        <f t="shared" ref="G195:H195" si="63">G196+G197</f>
        <v>2697</v>
      </c>
      <c r="H195" s="18">
        <f t="shared" si="63"/>
        <v>2804.9</v>
      </c>
    </row>
    <row r="196" spans="1:8" s="28" customFormat="1" ht="62.4" x14ac:dyDescent="0.3">
      <c r="A196" s="24" t="s">
        <v>243</v>
      </c>
      <c r="B196" s="25" t="s">
        <v>242</v>
      </c>
      <c r="C196" s="26" t="s">
        <v>54</v>
      </c>
      <c r="D196" s="25" t="s">
        <v>14</v>
      </c>
      <c r="E196" s="25" t="s">
        <v>15</v>
      </c>
      <c r="F196" s="27">
        <v>38</v>
      </c>
      <c r="G196" s="27"/>
      <c r="H196" s="27"/>
    </row>
    <row r="197" spans="1:8" s="28" customFormat="1" ht="46.8" x14ac:dyDescent="0.3">
      <c r="A197" s="24" t="s">
        <v>244</v>
      </c>
      <c r="B197" s="25" t="s">
        <v>242</v>
      </c>
      <c r="C197" s="26" t="s">
        <v>13</v>
      </c>
      <c r="D197" s="25" t="s">
        <v>14</v>
      </c>
      <c r="E197" s="25" t="s">
        <v>15</v>
      </c>
      <c r="F197" s="27">
        <v>2555.3000000000002</v>
      </c>
      <c r="G197" s="27">
        <v>2697</v>
      </c>
      <c r="H197" s="27">
        <v>2804.9</v>
      </c>
    </row>
    <row r="198" spans="1:8" s="14" customFormat="1" ht="31.2" x14ac:dyDescent="0.3">
      <c r="A198" s="15" t="s">
        <v>245</v>
      </c>
      <c r="B198" s="16" t="s">
        <v>246</v>
      </c>
      <c r="C198" s="17"/>
      <c r="D198" s="16"/>
      <c r="E198" s="16"/>
      <c r="F198" s="18">
        <f>F199+F200</f>
        <v>25997.4</v>
      </c>
      <c r="G198" s="18">
        <f t="shared" ref="G198:H198" si="64">G199+G200</f>
        <v>25997.4</v>
      </c>
      <c r="H198" s="18">
        <f t="shared" si="64"/>
        <v>25997.4</v>
      </c>
    </row>
    <row r="199" spans="1:8" s="28" customFormat="1" ht="46.8" x14ac:dyDescent="0.3">
      <c r="A199" s="24" t="s">
        <v>247</v>
      </c>
      <c r="B199" s="25" t="s">
        <v>246</v>
      </c>
      <c r="C199" s="26" t="s">
        <v>54</v>
      </c>
      <c r="D199" s="25" t="s">
        <v>14</v>
      </c>
      <c r="E199" s="25" t="s">
        <v>15</v>
      </c>
      <c r="F199" s="27">
        <v>100</v>
      </c>
      <c r="G199" s="27">
        <v>100</v>
      </c>
      <c r="H199" s="27">
        <v>100</v>
      </c>
    </row>
    <row r="200" spans="1:8" s="28" customFormat="1" ht="46.8" x14ac:dyDescent="0.3">
      <c r="A200" s="24" t="s">
        <v>248</v>
      </c>
      <c r="B200" s="25" t="s">
        <v>246</v>
      </c>
      <c r="C200" s="26" t="s">
        <v>13</v>
      </c>
      <c r="D200" s="25" t="s">
        <v>14</v>
      </c>
      <c r="E200" s="25" t="s">
        <v>15</v>
      </c>
      <c r="F200" s="27">
        <v>25897.4</v>
      </c>
      <c r="G200" s="27">
        <v>25897.4</v>
      </c>
      <c r="H200" s="27">
        <v>25897.4</v>
      </c>
    </row>
    <row r="201" spans="1:8" s="14" customFormat="1" ht="78" x14ac:dyDescent="0.3">
      <c r="A201" s="19" t="s">
        <v>249</v>
      </c>
      <c r="B201" s="16" t="s">
        <v>250</v>
      </c>
      <c r="C201" s="17"/>
      <c r="D201" s="16"/>
      <c r="E201" s="16"/>
      <c r="F201" s="18">
        <f>F202+F203</f>
        <v>3.9</v>
      </c>
      <c r="G201" s="18">
        <f t="shared" ref="G201:H201" si="65">G202+G203</f>
        <v>3.9</v>
      </c>
      <c r="H201" s="18">
        <f t="shared" si="65"/>
        <v>3.9</v>
      </c>
    </row>
    <row r="202" spans="1:8" s="28" customFormat="1" ht="109.2" x14ac:dyDescent="0.3">
      <c r="A202" s="29" t="s">
        <v>251</v>
      </c>
      <c r="B202" s="25" t="s">
        <v>250</v>
      </c>
      <c r="C202" s="26" t="s">
        <v>54</v>
      </c>
      <c r="D202" s="25" t="s">
        <v>14</v>
      </c>
      <c r="E202" s="25" t="s">
        <v>15</v>
      </c>
      <c r="F202" s="27">
        <v>0.3</v>
      </c>
      <c r="G202" s="27">
        <v>0.3</v>
      </c>
      <c r="H202" s="27">
        <v>0.3</v>
      </c>
    </row>
    <row r="203" spans="1:8" s="28" customFormat="1" ht="93.6" x14ac:dyDescent="0.3">
      <c r="A203" s="29" t="s">
        <v>252</v>
      </c>
      <c r="B203" s="25" t="s">
        <v>250</v>
      </c>
      <c r="C203" s="26" t="s">
        <v>13</v>
      </c>
      <c r="D203" s="25" t="s">
        <v>14</v>
      </c>
      <c r="E203" s="25" t="s">
        <v>15</v>
      </c>
      <c r="F203" s="27">
        <v>3.6</v>
      </c>
      <c r="G203" s="27">
        <v>3.6</v>
      </c>
      <c r="H203" s="27">
        <v>3.6</v>
      </c>
    </row>
    <row r="204" spans="1:8" s="14" customFormat="1" ht="94.5" customHeight="1" x14ac:dyDescent="0.3">
      <c r="A204" s="19" t="s">
        <v>253</v>
      </c>
      <c r="B204" s="16" t="s">
        <v>254</v>
      </c>
      <c r="C204" s="17"/>
      <c r="D204" s="16"/>
      <c r="E204" s="16"/>
      <c r="F204" s="18">
        <f>F205</f>
        <v>16444.7</v>
      </c>
      <c r="G204" s="18">
        <f t="shared" ref="G204:H204" si="66">G205</f>
        <v>16722.7</v>
      </c>
      <c r="H204" s="18">
        <f t="shared" si="66"/>
        <v>17323.900000000001</v>
      </c>
    </row>
    <row r="205" spans="1:8" s="28" customFormat="1" ht="109.2" x14ac:dyDescent="0.3">
      <c r="A205" s="29" t="s">
        <v>255</v>
      </c>
      <c r="B205" s="25" t="s">
        <v>254</v>
      </c>
      <c r="C205" s="26" t="s">
        <v>13</v>
      </c>
      <c r="D205" s="25" t="s">
        <v>14</v>
      </c>
      <c r="E205" s="25" t="s">
        <v>15</v>
      </c>
      <c r="F205" s="27">
        <v>16444.7</v>
      </c>
      <c r="G205" s="27">
        <v>16722.7</v>
      </c>
      <c r="H205" s="27">
        <v>17323.900000000001</v>
      </c>
    </row>
    <row r="206" spans="1:8" s="14" customFormat="1" ht="15.6" x14ac:dyDescent="0.3">
      <c r="A206" s="15" t="s">
        <v>20</v>
      </c>
      <c r="B206" s="16" t="s">
        <v>256</v>
      </c>
      <c r="C206" s="17"/>
      <c r="D206" s="16"/>
      <c r="E206" s="16"/>
      <c r="F206" s="18">
        <f>F207+F209+F211</f>
        <v>1373</v>
      </c>
      <c r="G206" s="18"/>
      <c r="H206" s="18"/>
    </row>
    <row r="207" spans="1:8" s="14" customFormat="1" ht="15.6" x14ac:dyDescent="0.3">
      <c r="A207" s="15" t="s">
        <v>257</v>
      </c>
      <c r="B207" s="16" t="s">
        <v>258</v>
      </c>
      <c r="C207" s="17"/>
      <c r="D207" s="16"/>
      <c r="E207" s="16"/>
      <c r="F207" s="18">
        <f>F208</f>
        <v>953</v>
      </c>
      <c r="G207" s="18"/>
      <c r="H207" s="18"/>
    </row>
    <row r="208" spans="1:8" s="28" customFormat="1" ht="31.2" x14ac:dyDescent="0.3">
      <c r="A208" s="24" t="s">
        <v>259</v>
      </c>
      <c r="B208" s="25" t="s">
        <v>258</v>
      </c>
      <c r="C208" s="26" t="s">
        <v>177</v>
      </c>
      <c r="D208" s="25" t="s">
        <v>14</v>
      </c>
      <c r="E208" s="25" t="s">
        <v>161</v>
      </c>
      <c r="F208" s="27">
        <v>953</v>
      </c>
      <c r="G208" s="27"/>
      <c r="H208" s="27"/>
    </row>
    <row r="209" spans="1:8" s="14" customFormat="1" ht="15.6" x14ac:dyDescent="0.3">
      <c r="A209" s="15" t="s">
        <v>260</v>
      </c>
      <c r="B209" s="16" t="s">
        <v>261</v>
      </c>
      <c r="C209" s="17"/>
      <c r="D209" s="16"/>
      <c r="E209" s="16"/>
      <c r="F209" s="18">
        <f>F210</f>
        <v>270</v>
      </c>
      <c r="G209" s="18"/>
      <c r="H209" s="18"/>
    </row>
    <row r="210" spans="1:8" s="28" customFormat="1" ht="46.8" x14ac:dyDescent="0.3">
      <c r="A210" s="24" t="s">
        <v>262</v>
      </c>
      <c r="B210" s="25" t="s">
        <v>261</v>
      </c>
      <c r="C210" s="26" t="s">
        <v>177</v>
      </c>
      <c r="D210" s="25" t="s">
        <v>14</v>
      </c>
      <c r="E210" s="25" t="s">
        <v>161</v>
      </c>
      <c r="F210" s="27">
        <v>270</v>
      </c>
      <c r="G210" s="27"/>
      <c r="H210" s="27"/>
    </row>
    <row r="211" spans="1:8" s="14" customFormat="1" ht="31.2" x14ac:dyDescent="0.3">
      <c r="A211" s="15" t="s">
        <v>263</v>
      </c>
      <c r="B211" s="16" t="s">
        <v>264</v>
      </c>
      <c r="C211" s="17"/>
      <c r="D211" s="16"/>
      <c r="E211" s="16"/>
      <c r="F211" s="18">
        <f>F212</f>
        <v>150</v>
      </c>
      <c r="G211" s="18"/>
      <c r="H211" s="18"/>
    </row>
    <row r="212" spans="1:8" s="28" customFormat="1" ht="46.8" x14ac:dyDescent="0.3">
      <c r="A212" s="24" t="s">
        <v>265</v>
      </c>
      <c r="B212" s="25" t="s">
        <v>264</v>
      </c>
      <c r="C212" s="26" t="s">
        <v>177</v>
      </c>
      <c r="D212" s="25" t="s">
        <v>14</v>
      </c>
      <c r="E212" s="25" t="s">
        <v>161</v>
      </c>
      <c r="F212" s="27">
        <v>150</v>
      </c>
      <c r="G212" s="27"/>
      <c r="H212" s="27"/>
    </row>
    <row r="213" spans="1:8" s="14" customFormat="1" ht="31.2" x14ac:dyDescent="0.3">
      <c r="A213" s="15" t="s">
        <v>266</v>
      </c>
      <c r="B213" s="16" t="s">
        <v>267</v>
      </c>
      <c r="C213" s="17"/>
      <c r="D213" s="16"/>
      <c r="E213" s="16"/>
      <c r="F213" s="18">
        <f>F214</f>
        <v>26332.2</v>
      </c>
      <c r="G213" s="18">
        <f t="shared" ref="G213:H214" si="67">G214</f>
        <v>26415.200000000001</v>
      </c>
      <c r="H213" s="18">
        <f t="shared" si="67"/>
        <v>26501.200000000001</v>
      </c>
    </row>
    <row r="214" spans="1:8" s="14" customFormat="1" ht="31.2" x14ac:dyDescent="0.3">
      <c r="A214" s="15" t="s">
        <v>268</v>
      </c>
      <c r="B214" s="16" t="s">
        <v>269</v>
      </c>
      <c r="C214" s="17"/>
      <c r="D214" s="16"/>
      <c r="E214" s="16"/>
      <c r="F214" s="18">
        <f>F215</f>
        <v>26332.2</v>
      </c>
      <c r="G214" s="18">
        <f t="shared" si="67"/>
        <v>26415.200000000001</v>
      </c>
      <c r="H214" s="18">
        <f t="shared" si="67"/>
        <v>26501.200000000001</v>
      </c>
    </row>
    <row r="215" spans="1:8" s="28" customFormat="1" ht="46.8" x14ac:dyDescent="0.3">
      <c r="A215" s="24" t="s">
        <v>270</v>
      </c>
      <c r="B215" s="25" t="s">
        <v>269</v>
      </c>
      <c r="C215" s="26" t="s">
        <v>177</v>
      </c>
      <c r="D215" s="25" t="s">
        <v>14</v>
      </c>
      <c r="E215" s="25" t="s">
        <v>38</v>
      </c>
      <c r="F215" s="27">
        <v>26332.2</v>
      </c>
      <c r="G215" s="27">
        <v>26415.200000000001</v>
      </c>
      <c r="H215" s="27">
        <v>26501.200000000001</v>
      </c>
    </row>
    <row r="216" spans="1:8" s="14" customFormat="1" ht="15.6" x14ac:dyDescent="0.3">
      <c r="A216" s="15" t="s">
        <v>271</v>
      </c>
      <c r="B216" s="16" t="s">
        <v>272</v>
      </c>
      <c r="C216" s="17"/>
      <c r="D216" s="16"/>
      <c r="E216" s="16"/>
      <c r="F216" s="18"/>
      <c r="G216" s="18">
        <f>G217</f>
        <v>100</v>
      </c>
      <c r="H216" s="18"/>
    </row>
    <row r="217" spans="1:8" s="14" customFormat="1" ht="31.2" x14ac:dyDescent="0.3">
      <c r="A217" s="34" t="s">
        <v>738</v>
      </c>
      <c r="B217" s="16" t="s">
        <v>739</v>
      </c>
      <c r="C217" s="17"/>
      <c r="D217" s="16"/>
      <c r="E217" s="16"/>
      <c r="F217" s="18"/>
      <c r="G217" s="18">
        <f>G218</f>
        <v>100</v>
      </c>
      <c r="H217" s="18"/>
    </row>
    <row r="218" spans="1:8" s="28" customFormat="1" ht="62.4" x14ac:dyDescent="0.3">
      <c r="A218" s="34" t="s">
        <v>737</v>
      </c>
      <c r="B218" s="16" t="s">
        <v>739</v>
      </c>
      <c r="C218" s="26" t="s">
        <v>177</v>
      </c>
      <c r="D218" s="25" t="s">
        <v>14</v>
      </c>
      <c r="E218" s="25" t="s">
        <v>38</v>
      </c>
      <c r="F218" s="27"/>
      <c r="G218" s="27">
        <v>100</v>
      </c>
      <c r="H218" s="27"/>
    </row>
    <row r="219" spans="1:8" s="14" customFormat="1" ht="15.6" x14ac:dyDescent="0.3">
      <c r="A219" s="15" t="s">
        <v>273</v>
      </c>
      <c r="B219" s="16" t="s">
        <v>274</v>
      </c>
      <c r="C219" s="17"/>
      <c r="D219" s="16"/>
      <c r="E219" s="16"/>
      <c r="F219" s="18">
        <f>F220+F222</f>
        <v>48.3</v>
      </c>
      <c r="G219" s="18">
        <f t="shared" ref="G219:H219" si="68">G220+G222</f>
        <v>48.3</v>
      </c>
      <c r="H219" s="18">
        <f t="shared" si="68"/>
        <v>48.3</v>
      </c>
    </row>
    <row r="220" spans="1:8" s="14" customFormat="1" ht="15.6" x14ac:dyDescent="0.3">
      <c r="A220" s="15" t="s">
        <v>275</v>
      </c>
      <c r="B220" s="16" t="s">
        <v>276</v>
      </c>
      <c r="C220" s="17"/>
      <c r="D220" s="16"/>
      <c r="E220" s="16"/>
      <c r="F220" s="18">
        <f>F221</f>
        <v>6.8</v>
      </c>
      <c r="G220" s="18">
        <f t="shared" ref="G220:H220" si="69">G221</f>
        <v>6.8</v>
      </c>
      <c r="H220" s="18">
        <f t="shared" si="69"/>
        <v>6.8</v>
      </c>
    </row>
    <row r="221" spans="1:8" s="28" customFormat="1" ht="31.2" x14ac:dyDescent="0.3">
      <c r="A221" s="24" t="s">
        <v>277</v>
      </c>
      <c r="B221" s="25" t="s">
        <v>276</v>
      </c>
      <c r="C221" s="26" t="s">
        <v>33</v>
      </c>
      <c r="D221" s="25" t="s">
        <v>14</v>
      </c>
      <c r="E221" s="25" t="s">
        <v>161</v>
      </c>
      <c r="F221" s="27">
        <v>6.8</v>
      </c>
      <c r="G221" s="27">
        <v>6.8</v>
      </c>
      <c r="H221" s="27">
        <v>6.8</v>
      </c>
    </row>
    <row r="222" spans="1:8" s="14" customFormat="1" ht="31.2" x14ac:dyDescent="0.3">
      <c r="A222" s="15" t="s">
        <v>278</v>
      </c>
      <c r="B222" s="16" t="s">
        <v>279</v>
      </c>
      <c r="C222" s="17"/>
      <c r="D222" s="16"/>
      <c r="E222" s="16"/>
      <c r="F222" s="18">
        <f>F223</f>
        <v>41.5</v>
      </c>
      <c r="G222" s="18">
        <f t="shared" ref="G222:H222" si="70">G223</f>
        <v>41.5</v>
      </c>
      <c r="H222" s="18">
        <f t="shared" si="70"/>
        <v>41.5</v>
      </c>
    </row>
    <row r="223" spans="1:8" s="28" customFormat="1" ht="46.8" x14ac:dyDescent="0.3">
      <c r="A223" s="24" t="s">
        <v>280</v>
      </c>
      <c r="B223" s="25" t="s">
        <v>279</v>
      </c>
      <c r="C223" s="26" t="s">
        <v>33</v>
      </c>
      <c r="D223" s="25" t="s">
        <v>14</v>
      </c>
      <c r="E223" s="25" t="s">
        <v>38</v>
      </c>
      <c r="F223" s="27">
        <v>41.5</v>
      </c>
      <c r="G223" s="27">
        <v>41.5</v>
      </c>
      <c r="H223" s="27">
        <v>41.5</v>
      </c>
    </row>
    <row r="224" spans="1:8" s="14" customFormat="1" ht="15.6" x14ac:dyDescent="0.3">
      <c r="A224" s="15" t="s">
        <v>281</v>
      </c>
      <c r="B224" s="16" t="s">
        <v>282</v>
      </c>
      <c r="C224" s="17"/>
      <c r="D224" s="16"/>
      <c r="E224" s="16"/>
      <c r="F224" s="18">
        <f>F225+F227</f>
        <v>8078.6</v>
      </c>
      <c r="G224" s="18">
        <f t="shared" ref="G224:H224" si="71">G225+G227</f>
        <v>8126.6</v>
      </c>
      <c r="H224" s="18">
        <f t="shared" si="71"/>
        <v>8414.6</v>
      </c>
    </row>
    <row r="225" spans="1:8" s="14" customFormat="1" ht="62.4" x14ac:dyDescent="0.3">
      <c r="A225" s="15" t="s">
        <v>283</v>
      </c>
      <c r="B225" s="16" t="s">
        <v>284</v>
      </c>
      <c r="C225" s="17"/>
      <c r="D225" s="16"/>
      <c r="E225" s="16"/>
      <c r="F225" s="18">
        <f>F226</f>
        <v>6938.6</v>
      </c>
      <c r="G225" s="18">
        <f t="shared" ref="G225:H225" si="72">G226</f>
        <v>6986.6</v>
      </c>
      <c r="H225" s="18">
        <f t="shared" si="72"/>
        <v>7274.6</v>
      </c>
    </row>
    <row r="226" spans="1:8" s="28" customFormat="1" ht="63" customHeight="1" x14ac:dyDescent="0.3">
      <c r="A226" s="29" t="s">
        <v>285</v>
      </c>
      <c r="B226" s="25" t="s">
        <v>284</v>
      </c>
      <c r="C226" s="26" t="s">
        <v>13</v>
      </c>
      <c r="D226" s="25" t="s">
        <v>14</v>
      </c>
      <c r="E226" s="25" t="s">
        <v>15</v>
      </c>
      <c r="F226" s="27">
        <v>6938.6</v>
      </c>
      <c r="G226" s="27">
        <v>6986.6</v>
      </c>
      <c r="H226" s="27">
        <v>7274.6</v>
      </c>
    </row>
    <row r="227" spans="1:8" s="14" customFormat="1" ht="15.6" x14ac:dyDescent="0.3">
      <c r="A227" s="15" t="s">
        <v>237</v>
      </c>
      <c r="B227" s="16" t="s">
        <v>286</v>
      </c>
      <c r="C227" s="17"/>
      <c r="D227" s="16"/>
      <c r="E227" s="16"/>
      <c r="F227" s="18">
        <f>F228</f>
        <v>1140</v>
      </c>
      <c r="G227" s="18">
        <f t="shared" ref="G227:H227" si="73">G228</f>
        <v>1140</v>
      </c>
      <c r="H227" s="18">
        <f t="shared" si="73"/>
        <v>1140</v>
      </c>
    </row>
    <row r="228" spans="1:8" s="28" customFormat="1" ht="31.2" x14ac:dyDescent="0.3">
      <c r="A228" s="24" t="s">
        <v>239</v>
      </c>
      <c r="B228" s="25" t="s">
        <v>286</v>
      </c>
      <c r="C228" s="26" t="s">
        <v>13</v>
      </c>
      <c r="D228" s="25" t="s">
        <v>14</v>
      </c>
      <c r="E228" s="25" t="s">
        <v>15</v>
      </c>
      <c r="F228" s="27">
        <v>1140</v>
      </c>
      <c r="G228" s="27">
        <v>1140</v>
      </c>
      <c r="H228" s="27">
        <v>1140</v>
      </c>
    </row>
    <row r="229" spans="1:8" s="14" customFormat="1" ht="17.25" customHeight="1" x14ac:dyDescent="0.3">
      <c r="A229" s="15" t="s">
        <v>287</v>
      </c>
      <c r="B229" s="16" t="s">
        <v>288</v>
      </c>
      <c r="C229" s="17"/>
      <c r="D229" s="16"/>
      <c r="E229" s="16"/>
      <c r="F229" s="18">
        <f>F230+F233</f>
        <v>48226.400000000009</v>
      </c>
      <c r="G229" s="18">
        <f t="shared" ref="G229:H229" si="74">G230+G233</f>
        <v>48720.3</v>
      </c>
      <c r="H229" s="18">
        <f t="shared" si="74"/>
        <v>49233.5</v>
      </c>
    </row>
    <row r="230" spans="1:8" s="14" customFormat="1" ht="31.2" x14ac:dyDescent="0.3">
      <c r="A230" s="15" t="s">
        <v>278</v>
      </c>
      <c r="B230" s="16" t="s">
        <v>289</v>
      </c>
      <c r="C230" s="17"/>
      <c r="D230" s="16"/>
      <c r="E230" s="16"/>
      <c r="F230" s="18">
        <f>F231+F232</f>
        <v>22119.800000000003</v>
      </c>
      <c r="G230" s="18">
        <f t="shared" ref="G230:H230" si="75">G231+G232</f>
        <v>22310.5</v>
      </c>
      <c r="H230" s="18">
        <f t="shared" si="75"/>
        <v>22509</v>
      </c>
    </row>
    <row r="231" spans="1:8" s="28" customFormat="1" ht="78" x14ac:dyDescent="0.3">
      <c r="A231" s="29" t="s">
        <v>290</v>
      </c>
      <c r="B231" s="25" t="s">
        <v>289</v>
      </c>
      <c r="C231" s="26" t="s">
        <v>25</v>
      </c>
      <c r="D231" s="25" t="s">
        <v>14</v>
      </c>
      <c r="E231" s="25" t="s">
        <v>38</v>
      </c>
      <c r="F231" s="27">
        <v>15392.2</v>
      </c>
      <c r="G231" s="27">
        <v>15392.2</v>
      </c>
      <c r="H231" s="27">
        <v>15392.2</v>
      </c>
    </row>
    <row r="232" spans="1:8" s="28" customFormat="1" ht="46.8" x14ac:dyDescent="0.3">
      <c r="A232" s="24" t="s">
        <v>291</v>
      </c>
      <c r="B232" s="25" t="s">
        <v>289</v>
      </c>
      <c r="C232" s="26" t="s">
        <v>54</v>
      </c>
      <c r="D232" s="25" t="s">
        <v>14</v>
      </c>
      <c r="E232" s="25" t="s">
        <v>38</v>
      </c>
      <c r="F232" s="27">
        <v>6727.6</v>
      </c>
      <c r="G232" s="27">
        <v>6918.3</v>
      </c>
      <c r="H232" s="27">
        <v>7116.8</v>
      </c>
    </row>
    <row r="233" spans="1:8" s="14" customFormat="1" ht="46.8" x14ac:dyDescent="0.3">
      <c r="A233" s="15" t="s">
        <v>292</v>
      </c>
      <c r="B233" s="16" t="s">
        <v>293</v>
      </c>
      <c r="C233" s="17"/>
      <c r="D233" s="16"/>
      <c r="E233" s="16"/>
      <c r="F233" s="18">
        <f>F234+F235</f>
        <v>26106.600000000002</v>
      </c>
      <c r="G233" s="18">
        <f t="shared" ref="G233:H233" si="76">G234+G235</f>
        <v>26409.800000000003</v>
      </c>
      <c r="H233" s="18">
        <f t="shared" si="76"/>
        <v>26724.5</v>
      </c>
    </row>
    <row r="234" spans="1:8" s="28" customFormat="1" ht="93.6" x14ac:dyDescent="0.3">
      <c r="A234" s="29" t="s">
        <v>294</v>
      </c>
      <c r="B234" s="25" t="s">
        <v>293</v>
      </c>
      <c r="C234" s="26" t="s">
        <v>25</v>
      </c>
      <c r="D234" s="25" t="s">
        <v>14</v>
      </c>
      <c r="E234" s="25" t="s">
        <v>19</v>
      </c>
      <c r="F234" s="27">
        <v>18582.400000000001</v>
      </c>
      <c r="G234" s="27">
        <v>18582.400000000001</v>
      </c>
      <c r="H234" s="27">
        <v>18582.400000000001</v>
      </c>
    </row>
    <row r="235" spans="1:8" s="28" customFormat="1" ht="62.4" x14ac:dyDescent="0.3">
      <c r="A235" s="29" t="s">
        <v>295</v>
      </c>
      <c r="B235" s="25" t="s">
        <v>293</v>
      </c>
      <c r="C235" s="26" t="s">
        <v>54</v>
      </c>
      <c r="D235" s="25" t="s">
        <v>14</v>
      </c>
      <c r="E235" s="25" t="s">
        <v>19</v>
      </c>
      <c r="F235" s="27">
        <v>7524.2</v>
      </c>
      <c r="G235" s="27">
        <v>7827.4</v>
      </c>
      <c r="H235" s="27">
        <v>8142.1</v>
      </c>
    </row>
    <row r="236" spans="1:8" s="14" customFormat="1" ht="15.6" x14ac:dyDescent="0.3">
      <c r="A236" s="15" t="s">
        <v>681</v>
      </c>
      <c r="B236" s="16" t="s">
        <v>296</v>
      </c>
      <c r="C236" s="17"/>
      <c r="D236" s="16"/>
      <c r="E236" s="16"/>
      <c r="F236" s="18">
        <f>F237+F239</f>
        <v>852.5</v>
      </c>
      <c r="G236" s="18">
        <f t="shared" ref="G236:H236" si="77">G237+G239</f>
        <v>852.5</v>
      </c>
      <c r="H236" s="18">
        <f t="shared" si="77"/>
        <v>852.5</v>
      </c>
    </row>
    <row r="237" spans="1:8" s="14" customFormat="1" ht="15.6" x14ac:dyDescent="0.3">
      <c r="A237" s="15" t="s">
        <v>173</v>
      </c>
      <c r="B237" s="16" t="s">
        <v>297</v>
      </c>
      <c r="C237" s="17"/>
      <c r="D237" s="16"/>
      <c r="E237" s="16"/>
      <c r="F237" s="18">
        <f>F238</f>
        <v>90</v>
      </c>
      <c r="G237" s="18">
        <v>90</v>
      </c>
      <c r="H237" s="18">
        <v>90</v>
      </c>
    </row>
    <row r="238" spans="1:8" s="28" customFormat="1" ht="31.2" x14ac:dyDescent="0.3">
      <c r="A238" s="24" t="s">
        <v>175</v>
      </c>
      <c r="B238" s="25" t="s">
        <v>297</v>
      </c>
      <c r="C238" s="26" t="s">
        <v>13</v>
      </c>
      <c r="D238" s="25" t="s">
        <v>14</v>
      </c>
      <c r="E238" s="25" t="s">
        <v>15</v>
      </c>
      <c r="F238" s="27">
        <v>90</v>
      </c>
      <c r="G238" s="27">
        <v>90</v>
      </c>
      <c r="H238" s="27">
        <v>90</v>
      </c>
    </row>
    <row r="239" spans="1:8" s="14" customFormat="1" ht="46.8" x14ac:dyDescent="0.3">
      <c r="A239" s="15" t="s">
        <v>298</v>
      </c>
      <c r="B239" s="16" t="s">
        <v>299</v>
      </c>
      <c r="C239" s="17"/>
      <c r="D239" s="16"/>
      <c r="E239" s="16"/>
      <c r="F239" s="18">
        <f>F240+F241</f>
        <v>762.5</v>
      </c>
      <c r="G239" s="18">
        <f t="shared" ref="G239:H239" si="78">G240+G241</f>
        <v>762.5</v>
      </c>
      <c r="H239" s="18">
        <f t="shared" si="78"/>
        <v>762.5</v>
      </c>
    </row>
    <row r="240" spans="1:8" s="28" customFormat="1" ht="62.4" x14ac:dyDescent="0.3">
      <c r="A240" s="24" t="s">
        <v>300</v>
      </c>
      <c r="B240" s="25" t="s">
        <v>299</v>
      </c>
      <c r="C240" s="26" t="s">
        <v>54</v>
      </c>
      <c r="D240" s="25" t="s">
        <v>14</v>
      </c>
      <c r="E240" s="25" t="s">
        <v>19</v>
      </c>
      <c r="F240" s="27">
        <v>12</v>
      </c>
      <c r="G240" s="27">
        <v>12</v>
      </c>
      <c r="H240" s="27">
        <v>12</v>
      </c>
    </row>
    <row r="241" spans="1:8" s="28" customFormat="1" ht="62.4" x14ac:dyDescent="0.3">
      <c r="A241" s="24" t="s">
        <v>301</v>
      </c>
      <c r="B241" s="25" t="s">
        <v>299</v>
      </c>
      <c r="C241" s="26" t="s">
        <v>13</v>
      </c>
      <c r="D241" s="25" t="s">
        <v>14</v>
      </c>
      <c r="E241" s="25" t="s">
        <v>19</v>
      </c>
      <c r="F241" s="27">
        <v>750.5</v>
      </c>
      <c r="G241" s="27">
        <v>750.5</v>
      </c>
      <c r="H241" s="27">
        <v>750.5</v>
      </c>
    </row>
    <row r="242" spans="1:8" s="14" customFormat="1" ht="31.2" x14ac:dyDescent="0.3">
      <c r="A242" s="20" t="s">
        <v>302</v>
      </c>
      <c r="B242" s="21" t="s">
        <v>303</v>
      </c>
      <c r="C242" s="22"/>
      <c r="D242" s="21"/>
      <c r="E242" s="21"/>
      <c r="F242" s="23">
        <f>F243</f>
        <v>75</v>
      </c>
      <c r="G242" s="23"/>
      <c r="H242" s="23"/>
    </row>
    <row r="243" spans="1:8" s="14" customFormat="1" ht="15.6" x14ac:dyDescent="0.3">
      <c r="A243" s="15" t="s">
        <v>20</v>
      </c>
      <c r="B243" s="16" t="s">
        <v>304</v>
      </c>
      <c r="C243" s="17"/>
      <c r="D243" s="16"/>
      <c r="E243" s="16"/>
      <c r="F243" s="18">
        <f>F244</f>
        <v>75</v>
      </c>
      <c r="G243" s="18"/>
      <c r="H243" s="18"/>
    </row>
    <row r="244" spans="1:8" s="14" customFormat="1" ht="15.6" x14ac:dyDescent="0.3">
      <c r="A244" s="15" t="s">
        <v>305</v>
      </c>
      <c r="B244" s="16" t="s">
        <v>306</v>
      </c>
      <c r="C244" s="17"/>
      <c r="D244" s="16"/>
      <c r="E244" s="16"/>
      <c r="F244" s="18">
        <f>F245</f>
        <v>75</v>
      </c>
      <c r="G244" s="18"/>
      <c r="H244" s="18"/>
    </row>
    <row r="245" spans="1:8" s="28" customFormat="1" ht="31.2" x14ac:dyDescent="0.3">
      <c r="A245" s="24" t="s">
        <v>307</v>
      </c>
      <c r="B245" s="25" t="s">
        <v>306</v>
      </c>
      <c r="C245" s="26" t="s">
        <v>54</v>
      </c>
      <c r="D245" s="25" t="s">
        <v>34</v>
      </c>
      <c r="E245" s="25" t="s">
        <v>308</v>
      </c>
      <c r="F245" s="27">
        <v>75</v>
      </c>
      <c r="G245" s="27"/>
      <c r="H245" s="27"/>
    </row>
    <row r="246" spans="1:8" s="14" customFormat="1" ht="31.2" x14ac:dyDescent="0.3">
      <c r="A246" s="20" t="s">
        <v>309</v>
      </c>
      <c r="B246" s="21" t="s">
        <v>310</v>
      </c>
      <c r="C246" s="22"/>
      <c r="D246" s="21"/>
      <c r="E246" s="21"/>
      <c r="F246" s="23">
        <f>F247+F269</f>
        <v>7602.9</v>
      </c>
      <c r="G246" s="23">
        <f t="shared" ref="G246:H246" si="79">G247+G269</f>
        <v>6856.5</v>
      </c>
      <c r="H246" s="23">
        <f t="shared" si="79"/>
        <v>3850.1</v>
      </c>
    </row>
    <row r="247" spans="1:8" s="14" customFormat="1" ht="15.6" x14ac:dyDescent="0.3">
      <c r="A247" s="15" t="s">
        <v>20</v>
      </c>
      <c r="B247" s="16" t="s">
        <v>311</v>
      </c>
      <c r="C247" s="17"/>
      <c r="D247" s="16"/>
      <c r="E247" s="16"/>
      <c r="F247" s="18">
        <f>F248+F249+F250+F253+F255+F257+F259+F261+F263+F265+F267+F251</f>
        <v>7602.9</v>
      </c>
      <c r="G247" s="18">
        <f t="shared" ref="G247:H247" si="80">G248+G249+G250+G253+G255+G257+G259+G261+G263+G265+G267</f>
        <v>3850.1</v>
      </c>
      <c r="H247" s="18">
        <f t="shared" si="80"/>
        <v>3850.1</v>
      </c>
    </row>
    <row r="248" spans="1:8" s="28" customFormat="1" ht="62.4" x14ac:dyDescent="0.3">
      <c r="A248" s="24" t="s">
        <v>312</v>
      </c>
      <c r="B248" s="25" t="s">
        <v>311</v>
      </c>
      <c r="C248" s="26" t="s">
        <v>25</v>
      </c>
      <c r="D248" s="25" t="s">
        <v>313</v>
      </c>
      <c r="E248" s="25" t="s">
        <v>38</v>
      </c>
      <c r="F248" s="27">
        <v>861</v>
      </c>
      <c r="G248" s="27"/>
      <c r="H248" s="27"/>
    </row>
    <row r="249" spans="1:8" s="28" customFormat="1" ht="31.2" x14ac:dyDescent="0.3">
      <c r="A249" s="24" t="s">
        <v>314</v>
      </c>
      <c r="B249" s="25" t="s">
        <v>311</v>
      </c>
      <c r="C249" s="26" t="s">
        <v>54</v>
      </c>
      <c r="D249" s="25" t="s">
        <v>313</v>
      </c>
      <c r="E249" s="25" t="s">
        <v>38</v>
      </c>
      <c r="F249" s="27">
        <v>965</v>
      </c>
      <c r="G249" s="27"/>
      <c r="H249" s="27"/>
    </row>
    <row r="250" spans="1:8" s="28" customFormat="1" ht="31.2" x14ac:dyDescent="0.3">
      <c r="A250" s="24" t="s">
        <v>315</v>
      </c>
      <c r="B250" s="25" t="s">
        <v>311</v>
      </c>
      <c r="C250" s="26" t="s">
        <v>13</v>
      </c>
      <c r="D250" s="25" t="s">
        <v>313</v>
      </c>
      <c r="E250" s="25" t="s">
        <v>38</v>
      </c>
      <c r="F250" s="27">
        <v>324</v>
      </c>
      <c r="G250" s="27"/>
      <c r="H250" s="27"/>
    </row>
    <row r="251" spans="1:8" s="28" customFormat="1" ht="15.6" x14ac:dyDescent="0.3">
      <c r="A251" s="15" t="s">
        <v>740</v>
      </c>
      <c r="B251" s="25" t="s">
        <v>742</v>
      </c>
      <c r="C251" s="26"/>
      <c r="D251" s="25"/>
      <c r="E251" s="25"/>
      <c r="F251" s="27">
        <f>F252</f>
        <v>1602.8</v>
      </c>
      <c r="G251" s="27"/>
      <c r="H251" s="27"/>
    </row>
    <row r="252" spans="1:8" s="28" customFormat="1" ht="38.4" customHeight="1" x14ac:dyDescent="0.3">
      <c r="A252" s="29" t="s">
        <v>741</v>
      </c>
      <c r="B252" s="25" t="s">
        <v>742</v>
      </c>
      <c r="C252" s="26">
        <v>200</v>
      </c>
      <c r="D252" s="25" t="s">
        <v>313</v>
      </c>
      <c r="E252" s="25" t="s">
        <v>38</v>
      </c>
      <c r="F252" s="27">
        <v>1602.8</v>
      </c>
      <c r="G252" s="27"/>
      <c r="H252" s="27"/>
    </row>
    <row r="253" spans="1:8" s="14" customFormat="1" ht="46.8" x14ac:dyDescent="0.3">
      <c r="A253" s="15" t="s">
        <v>316</v>
      </c>
      <c r="B253" s="16" t="s">
        <v>317</v>
      </c>
      <c r="C253" s="17"/>
      <c r="D253" s="16"/>
      <c r="E253" s="16"/>
      <c r="F253" s="18">
        <f>F254</f>
        <v>1800</v>
      </c>
      <c r="G253" s="18">
        <f t="shared" ref="G253:H253" si="81">G254</f>
        <v>1800</v>
      </c>
      <c r="H253" s="18">
        <f t="shared" si="81"/>
        <v>1800</v>
      </c>
    </row>
    <row r="254" spans="1:8" s="28" customFormat="1" ht="62.4" x14ac:dyDescent="0.3">
      <c r="A254" s="29" t="s">
        <v>318</v>
      </c>
      <c r="B254" s="25" t="s">
        <v>317</v>
      </c>
      <c r="C254" s="26" t="s">
        <v>54</v>
      </c>
      <c r="D254" s="25" t="s">
        <v>313</v>
      </c>
      <c r="E254" s="25" t="s">
        <v>38</v>
      </c>
      <c r="F254" s="27">
        <v>1800</v>
      </c>
      <c r="G254" s="27">
        <v>1800</v>
      </c>
      <c r="H254" s="27">
        <v>1800</v>
      </c>
    </row>
    <row r="255" spans="1:8" s="14" customFormat="1" ht="31.2" x14ac:dyDescent="0.3">
      <c r="A255" s="15" t="s">
        <v>319</v>
      </c>
      <c r="B255" s="16" t="s">
        <v>320</v>
      </c>
      <c r="C255" s="17"/>
      <c r="D255" s="16"/>
      <c r="E255" s="16"/>
      <c r="F255" s="18">
        <f>F256</f>
        <v>704.4</v>
      </c>
      <c r="G255" s="18">
        <f t="shared" ref="G255:H255" si="82">G256</f>
        <v>704.4</v>
      </c>
      <c r="H255" s="18">
        <f t="shared" si="82"/>
        <v>704.4</v>
      </c>
    </row>
    <row r="256" spans="1:8" s="28" customFormat="1" ht="46.8" x14ac:dyDescent="0.3">
      <c r="A256" s="24" t="s">
        <v>321</v>
      </c>
      <c r="B256" s="25" t="s">
        <v>320</v>
      </c>
      <c r="C256" s="26" t="s">
        <v>54</v>
      </c>
      <c r="D256" s="25" t="s">
        <v>313</v>
      </c>
      <c r="E256" s="25" t="s">
        <v>38</v>
      </c>
      <c r="F256" s="27">
        <v>704.4</v>
      </c>
      <c r="G256" s="27">
        <v>704.4</v>
      </c>
      <c r="H256" s="27">
        <v>704.4</v>
      </c>
    </row>
    <row r="257" spans="1:8" s="14" customFormat="1" ht="31.5" customHeight="1" x14ac:dyDescent="0.3">
      <c r="A257" s="15" t="s">
        <v>322</v>
      </c>
      <c r="B257" s="16" t="s">
        <v>323</v>
      </c>
      <c r="C257" s="17"/>
      <c r="D257" s="16"/>
      <c r="E257" s="16"/>
      <c r="F257" s="18">
        <f>F258</f>
        <v>176.1</v>
      </c>
      <c r="G257" s="18">
        <f t="shared" ref="G257:H257" si="83">G258</f>
        <v>176.1</v>
      </c>
      <c r="H257" s="18">
        <f t="shared" si="83"/>
        <v>176.1</v>
      </c>
    </row>
    <row r="258" spans="1:8" s="28" customFormat="1" ht="62.4" x14ac:dyDescent="0.3">
      <c r="A258" s="24" t="s">
        <v>324</v>
      </c>
      <c r="B258" s="25" t="s">
        <v>323</v>
      </c>
      <c r="C258" s="26" t="s">
        <v>54</v>
      </c>
      <c r="D258" s="25" t="s">
        <v>313</v>
      </c>
      <c r="E258" s="25" t="s">
        <v>38</v>
      </c>
      <c r="F258" s="27">
        <v>176.1</v>
      </c>
      <c r="G258" s="27">
        <v>176.1</v>
      </c>
      <c r="H258" s="27">
        <v>176.1</v>
      </c>
    </row>
    <row r="259" spans="1:8" s="14" customFormat="1" ht="46.8" x14ac:dyDescent="0.3">
      <c r="A259" s="15" t="s">
        <v>325</v>
      </c>
      <c r="B259" s="16" t="s">
        <v>326</v>
      </c>
      <c r="C259" s="17"/>
      <c r="D259" s="16"/>
      <c r="E259" s="16"/>
      <c r="F259" s="18">
        <f>F260</f>
        <v>352.2</v>
      </c>
      <c r="G259" s="18">
        <f t="shared" ref="G259:H259" si="84">G260</f>
        <v>352.2</v>
      </c>
      <c r="H259" s="18">
        <f t="shared" si="84"/>
        <v>352.2</v>
      </c>
    </row>
    <row r="260" spans="1:8" s="28" customFormat="1" ht="62.4" x14ac:dyDescent="0.3">
      <c r="A260" s="24" t="s">
        <v>327</v>
      </c>
      <c r="B260" s="25" t="s">
        <v>326</v>
      </c>
      <c r="C260" s="26" t="s">
        <v>54</v>
      </c>
      <c r="D260" s="25" t="s">
        <v>313</v>
      </c>
      <c r="E260" s="25" t="s">
        <v>38</v>
      </c>
      <c r="F260" s="27">
        <v>352.2</v>
      </c>
      <c r="G260" s="27">
        <v>352.2</v>
      </c>
      <c r="H260" s="27">
        <v>352.2</v>
      </c>
    </row>
    <row r="261" spans="1:8" s="14" customFormat="1" ht="46.8" x14ac:dyDescent="0.3">
      <c r="A261" s="15" t="s">
        <v>316</v>
      </c>
      <c r="B261" s="16" t="s">
        <v>328</v>
      </c>
      <c r="C261" s="17"/>
      <c r="D261" s="16"/>
      <c r="E261" s="16"/>
      <c r="F261" s="18">
        <f>F262</f>
        <v>500</v>
      </c>
      <c r="G261" s="18">
        <f t="shared" ref="G261:H261" si="85">G262</f>
        <v>500</v>
      </c>
      <c r="H261" s="18">
        <f t="shared" si="85"/>
        <v>500</v>
      </c>
    </row>
    <row r="262" spans="1:8" s="28" customFormat="1" ht="62.4" x14ac:dyDescent="0.3">
      <c r="A262" s="29" t="s">
        <v>318</v>
      </c>
      <c r="B262" s="25" t="s">
        <v>328</v>
      </c>
      <c r="C262" s="26" t="s">
        <v>54</v>
      </c>
      <c r="D262" s="25" t="s">
        <v>313</v>
      </c>
      <c r="E262" s="25" t="s">
        <v>38</v>
      </c>
      <c r="F262" s="27">
        <v>500</v>
      </c>
      <c r="G262" s="27">
        <v>500</v>
      </c>
      <c r="H262" s="27">
        <v>500</v>
      </c>
    </row>
    <row r="263" spans="1:8" s="14" customFormat="1" ht="31.2" x14ac:dyDescent="0.3">
      <c r="A263" s="15" t="s">
        <v>319</v>
      </c>
      <c r="B263" s="16" t="s">
        <v>329</v>
      </c>
      <c r="C263" s="17"/>
      <c r="D263" s="16"/>
      <c r="E263" s="16"/>
      <c r="F263" s="18">
        <f>F264</f>
        <v>160</v>
      </c>
      <c r="G263" s="18">
        <f t="shared" ref="G263:H263" si="86">G264</f>
        <v>160</v>
      </c>
      <c r="H263" s="18">
        <f t="shared" si="86"/>
        <v>160</v>
      </c>
    </row>
    <row r="264" spans="1:8" s="28" customFormat="1" ht="46.8" x14ac:dyDescent="0.3">
      <c r="A264" s="24" t="s">
        <v>321</v>
      </c>
      <c r="B264" s="25" t="s">
        <v>329</v>
      </c>
      <c r="C264" s="26" t="s">
        <v>54</v>
      </c>
      <c r="D264" s="25" t="s">
        <v>313</v>
      </c>
      <c r="E264" s="25" t="s">
        <v>38</v>
      </c>
      <c r="F264" s="27">
        <v>160</v>
      </c>
      <c r="G264" s="27">
        <v>160</v>
      </c>
      <c r="H264" s="27">
        <v>160</v>
      </c>
    </row>
    <row r="265" spans="1:8" s="14" customFormat="1" ht="46.8" x14ac:dyDescent="0.3">
      <c r="A265" s="15" t="s">
        <v>330</v>
      </c>
      <c r="B265" s="16" t="s">
        <v>331</v>
      </c>
      <c r="C265" s="17"/>
      <c r="D265" s="16"/>
      <c r="E265" s="16"/>
      <c r="F265" s="18">
        <f>F266</f>
        <v>40</v>
      </c>
      <c r="G265" s="18">
        <f t="shared" ref="G265:H265" si="87">G266</f>
        <v>40</v>
      </c>
      <c r="H265" s="18">
        <f t="shared" si="87"/>
        <v>40</v>
      </c>
    </row>
    <row r="266" spans="1:8" s="28" customFormat="1" ht="62.4" x14ac:dyDescent="0.3">
      <c r="A266" s="24" t="s">
        <v>332</v>
      </c>
      <c r="B266" s="25" t="s">
        <v>331</v>
      </c>
      <c r="C266" s="26" t="s">
        <v>54</v>
      </c>
      <c r="D266" s="25" t="s">
        <v>313</v>
      </c>
      <c r="E266" s="25" t="s">
        <v>38</v>
      </c>
      <c r="F266" s="27">
        <v>40</v>
      </c>
      <c r="G266" s="27">
        <v>40</v>
      </c>
      <c r="H266" s="27">
        <v>40</v>
      </c>
    </row>
    <row r="267" spans="1:8" s="14" customFormat="1" ht="46.8" x14ac:dyDescent="0.3">
      <c r="A267" s="15" t="s">
        <v>325</v>
      </c>
      <c r="B267" s="16" t="s">
        <v>333</v>
      </c>
      <c r="C267" s="17"/>
      <c r="D267" s="16"/>
      <c r="E267" s="16"/>
      <c r="F267" s="18">
        <f>F268</f>
        <v>117.4</v>
      </c>
      <c r="G267" s="18">
        <f t="shared" ref="G267:H267" si="88">G268</f>
        <v>117.4</v>
      </c>
      <c r="H267" s="18">
        <f t="shared" si="88"/>
        <v>117.4</v>
      </c>
    </row>
    <row r="268" spans="1:8" s="28" customFormat="1" ht="62.4" x14ac:dyDescent="0.3">
      <c r="A268" s="24" t="s">
        <v>327</v>
      </c>
      <c r="B268" s="25" t="s">
        <v>333</v>
      </c>
      <c r="C268" s="26" t="s">
        <v>54</v>
      </c>
      <c r="D268" s="25" t="s">
        <v>313</v>
      </c>
      <c r="E268" s="25" t="s">
        <v>38</v>
      </c>
      <c r="F268" s="27">
        <v>117.4</v>
      </c>
      <c r="G268" s="27">
        <v>117.4</v>
      </c>
      <c r="H268" s="27">
        <v>117.4</v>
      </c>
    </row>
    <row r="269" spans="1:8" s="14" customFormat="1" ht="62.4" x14ac:dyDescent="0.3">
      <c r="A269" s="15" t="s">
        <v>334</v>
      </c>
      <c r="B269" s="16" t="s">
        <v>335</v>
      </c>
      <c r="C269" s="17"/>
      <c r="D269" s="16"/>
      <c r="E269" s="16"/>
      <c r="F269" s="18"/>
      <c r="G269" s="18">
        <v>3006.4</v>
      </c>
      <c r="H269" s="18"/>
    </row>
    <row r="270" spans="1:8" s="14" customFormat="1" ht="31.2" x14ac:dyDescent="0.3">
      <c r="A270" s="15" t="s">
        <v>336</v>
      </c>
      <c r="B270" s="16" t="s">
        <v>337</v>
      </c>
      <c r="C270" s="17"/>
      <c r="D270" s="16"/>
      <c r="E270" s="16"/>
      <c r="F270" s="18"/>
      <c r="G270" s="18">
        <v>3006.4</v>
      </c>
      <c r="H270" s="18"/>
    </row>
    <row r="271" spans="1:8" s="28" customFormat="1" ht="46.8" x14ac:dyDescent="0.3">
      <c r="A271" s="24" t="s">
        <v>338</v>
      </c>
      <c r="B271" s="25" t="s">
        <v>337</v>
      </c>
      <c r="C271" s="26" t="s">
        <v>54</v>
      </c>
      <c r="D271" s="25" t="s">
        <v>313</v>
      </c>
      <c r="E271" s="25" t="s">
        <v>38</v>
      </c>
      <c r="F271" s="27"/>
      <c r="G271" s="27">
        <v>3006.4</v>
      </c>
      <c r="H271" s="27"/>
    </row>
    <row r="272" spans="1:8" s="14" customFormat="1" ht="31.2" x14ac:dyDescent="0.3">
      <c r="A272" s="20" t="s">
        <v>339</v>
      </c>
      <c r="B272" s="21" t="s">
        <v>340</v>
      </c>
      <c r="C272" s="22"/>
      <c r="D272" s="21"/>
      <c r="E272" s="21"/>
      <c r="F272" s="23">
        <f>F273</f>
        <v>100</v>
      </c>
      <c r="G272" s="23"/>
      <c r="H272" s="23"/>
    </row>
    <row r="273" spans="1:8" s="14" customFormat="1" ht="15.6" x14ac:dyDescent="0.3">
      <c r="A273" s="15" t="s">
        <v>20</v>
      </c>
      <c r="B273" s="16" t="s">
        <v>341</v>
      </c>
      <c r="C273" s="17"/>
      <c r="D273" s="16"/>
      <c r="E273" s="16"/>
      <c r="F273" s="18">
        <f>F274</f>
        <v>100</v>
      </c>
      <c r="G273" s="18"/>
      <c r="H273" s="18"/>
    </row>
    <row r="274" spans="1:8" s="28" customFormat="1" ht="15.6" x14ac:dyDescent="0.3">
      <c r="A274" s="24" t="s">
        <v>275</v>
      </c>
      <c r="B274" s="25" t="s">
        <v>342</v>
      </c>
      <c r="C274" s="26"/>
      <c r="D274" s="25"/>
      <c r="E274" s="25"/>
      <c r="F274" s="27">
        <f>F275</f>
        <v>100</v>
      </c>
      <c r="G274" s="27"/>
      <c r="H274" s="27"/>
    </row>
    <row r="275" spans="1:8" s="14" customFormat="1" ht="31.2" x14ac:dyDescent="0.3">
      <c r="A275" s="15" t="s">
        <v>277</v>
      </c>
      <c r="B275" s="16" t="s">
        <v>342</v>
      </c>
      <c r="C275" s="17" t="s">
        <v>33</v>
      </c>
      <c r="D275" s="16" t="s">
        <v>34</v>
      </c>
      <c r="E275" s="16" t="s">
        <v>308</v>
      </c>
      <c r="F275" s="18">
        <v>100</v>
      </c>
      <c r="G275" s="18"/>
      <c r="H275" s="18"/>
    </row>
    <row r="276" spans="1:8" s="14" customFormat="1" ht="31.5" customHeight="1" x14ac:dyDescent="0.3">
      <c r="A276" s="36" t="s">
        <v>343</v>
      </c>
      <c r="B276" s="21" t="s">
        <v>344</v>
      </c>
      <c r="C276" s="22"/>
      <c r="D276" s="21"/>
      <c r="E276" s="21"/>
      <c r="F276" s="23">
        <f>F277</f>
        <v>860</v>
      </c>
      <c r="G276" s="23">
        <f t="shared" ref="G276:H276" si="89">G277</f>
        <v>0</v>
      </c>
      <c r="H276" s="23">
        <f t="shared" si="89"/>
        <v>0</v>
      </c>
    </row>
    <row r="277" spans="1:8" s="14" customFormat="1" ht="15.6" x14ac:dyDescent="0.3">
      <c r="A277" s="37" t="s">
        <v>20</v>
      </c>
      <c r="B277" s="16" t="s">
        <v>345</v>
      </c>
      <c r="C277" s="17"/>
      <c r="D277" s="16"/>
      <c r="E277" s="16"/>
      <c r="F277" s="18">
        <f>F278</f>
        <v>860</v>
      </c>
      <c r="G277" s="18">
        <f t="shared" ref="G277:H277" si="90">G278</f>
        <v>0</v>
      </c>
      <c r="H277" s="18">
        <f t="shared" si="90"/>
        <v>0</v>
      </c>
    </row>
    <row r="278" spans="1:8" s="28" customFormat="1" ht="31.2" x14ac:dyDescent="0.3">
      <c r="A278" s="30" t="s">
        <v>314</v>
      </c>
      <c r="B278" s="25" t="s">
        <v>345</v>
      </c>
      <c r="C278" s="26" t="s">
        <v>54</v>
      </c>
      <c r="D278" s="25" t="s">
        <v>19</v>
      </c>
      <c r="E278" s="25" t="s">
        <v>346</v>
      </c>
      <c r="F278" s="27">
        <v>860</v>
      </c>
      <c r="G278" s="27">
        <v>0</v>
      </c>
      <c r="H278" s="27">
        <v>0</v>
      </c>
    </row>
    <row r="279" spans="1:8" s="14" customFormat="1" ht="46.8" x14ac:dyDescent="0.3">
      <c r="A279" s="36" t="s">
        <v>347</v>
      </c>
      <c r="B279" s="21" t="s">
        <v>348</v>
      </c>
      <c r="C279" s="22"/>
      <c r="D279" s="21"/>
      <c r="E279" s="21"/>
      <c r="F279" s="23">
        <f>F280+F283+F290+F293</f>
        <v>7374.7000000000007</v>
      </c>
      <c r="G279" s="23">
        <f t="shared" ref="G279:H279" si="91">G280+G283+G290+G293</f>
        <v>4149.8</v>
      </c>
      <c r="H279" s="23">
        <f t="shared" si="91"/>
        <v>4204.6000000000004</v>
      </c>
    </row>
    <row r="280" spans="1:8" s="14" customFormat="1" ht="15.6" x14ac:dyDescent="0.3">
      <c r="A280" s="15" t="s">
        <v>275</v>
      </c>
      <c r="B280" s="16" t="s">
        <v>349</v>
      </c>
      <c r="C280" s="17"/>
      <c r="D280" s="16"/>
      <c r="E280" s="16"/>
      <c r="F280" s="18">
        <f>F281+F282</f>
        <v>4299.1000000000004</v>
      </c>
      <c r="G280" s="18">
        <f t="shared" ref="G280:H280" si="92">G281+G282</f>
        <v>3945</v>
      </c>
      <c r="H280" s="18">
        <f t="shared" si="92"/>
        <v>3999.8</v>
      </c>
    </row>
    <row r="281" spans="1:8" s="28" customFormat="1" ht="62.4" x14ac:dyDescent="0.3">
      <c r="A281" s="24" t="s">
        <v>350</v>
      </c>
      <c r="B281" s="25" t="s">
        <v>349</v>
      </c>
      <c r="C281" s="26" t="s">
        <v>25</v>
      </c>
      <c r="D281" s="25" t="s">
        <v>34</v>
      </c>
      <c r="E281" s="25" t="s">
        <v>308</v>
      </c>
      <c r="F281" s="27">
        <v>3549.5</v>
      </c>
      <c r="G281" s="27">
        <v>3534.5</v>
      </c>
      <c r="H281" s="27">
        <v>3534.5</v>
      </c>
    </row>
    <row r="282" spans="1:8" s="28" customFormat="1" ht="31.2" x14ac:dyDescent="0.3">
      <c r="A282" s="24" t="s">
        <v>351</v>
      </c>
      <c r="B282" s="25" t="s">
        <v>349</v>
      </c>
      <c r="C282" s="26" t="s">
        <v>54</v>
      </c>
      <c r="D282" s="25" t="s">
        <v>34</v>
      </c>
      <c r="E282" s="25" t="s">
        <v>308</v>
      </c>
      <c r="F282" s="27">
        <v>749.6</v>
      </c>
      <c r="G282" s="27">
        <v>410.5</v>
      </c>
      <c r="H282" s="27">
        <v>465.3</v>
      </c>
    </row>
    <row r="283" spans="1:8" s="14" customFormat="1" ht="15.6" x14ac:dyDescent="0.3">
      <c r="A283" s="15" t="s">
        <v>352</v>
      </c>
      <c r="B283" s="16" t="s">
        <v>353</v>
      </c>
      <c r="C283" s="17"/>
      <c r="D283" s="16"/>
      <c r="E283" s="16"/>
      <c r="F283" s="18">
        <f>F284+F286+F288</f>
        <v>2560</v>
      </c>
      <c r="G283" s="18">
        <f t="shared" ref="G283:H283" si="93">G284+G286+G288</f>
        <v>0</v>
      </c>
      <c r="H283" s="18">
        <f t="shared" si="93"/>
        <v>0</v>
      </c>
    </row>
    <row r="284" spans="1:8" s="14" customFormat="1" ht="31.2" x14ac:dyDescent="0.3">
      <c r="A284" s="15" t="s">
        <v>354</v>
      </c>
      <c r="B284" s="16" t="s">
        <v>355</v>
      </c>
      <c r="C284" s="17"/>
      <c r="D284" s="16"/>
      <c r="E284" s="16"/>
      <c r="F284" s="18">
        <f>F285</f>
        <v>200</v>
      </c>
      <c r="G284" s="18">
        <f t="shared" ref="G284:H284" si="94">G285</f>
        <v>0</v>
      </c>
      <c r="H284" s="18">
        <f t="shared" si="94"/>
        <v>0</v>
      </c>
    </row>
    <row r="285" spans="1:8" s="28" customFormat="1" ht="46.8" x14ac:dyDescent="0.3">
      <c r="A285" s="24" t="s">
        <v>356</v>
      </c>
      <c r="B285" s="25" t="s">
        <v>355</v>
      </c>
      <c r="C285" s="26" t="s">
        <v>54</v>
      </c>
      <c r="D285" s="25" t="s">
        <v>34</v>
      </c>
      <c r="E285" s="25" t="s">
        <v>308</v>
      </c>
      <c r="F285" s="27">
        <v>200</v>
      </c>
      <c r="G285" s="27">
        <v>0</v>
      </c>
      <c r="H285" s="27">
        <v>0</v>
      </c>
    </row>
    <row r="286" spans="1:8" s="14" customFormat="1" ht="15.6" x14ac:dyDescent="0.3">
      <c r="A286" s="15" t="s">
        <v>357</v>
      </c>
      <c r="B286" s="16" t="s">
        <v>358</v>
      </c>
      <c r="C286" s="17"/>
      <c r="D286" s="16"/>
      <c r="E286" s="16"/>
      <c r="F286" s="18">
        <f>F287</f>
        <v>2060</v>
      </c>
      <c r="G286" s="18">
        <f t="shared" ref="G286:H286" si="95">G287</f>
        <v>0</v>
      </c>
      <c r="H286" s="18">
        <f t="shared" si="95"/>
        <v>0</v>
      </c>
    </row>
    <row r="287" spans="1:8" s="28" customFormat="1" ht="31.2" x14ac:dyDescent="0.3">
      <c r="A287" s="24" t="s">
        <v>359</v>
      </c>
      <c r="B287" s="25" t="s">
        <v>358</v>
      </c>
      <c r="C287" s="26" t="s">
        <v>54</v>
      </c>
      <c r="D287" s="25" t="s">
        <v>34</v>
      </c>
      <c r="E287" s="25" t="s">
        <v>308</v>
      </c>
      <c r="F287" s="27">
        <v>2060</v>
      </c>
      <c r="G287" s="27">
        <v>0</v>
      </c>
      <c r="H287" s="27">
        <v>0</v>
      </c>
    </row>
    <row r="288" spans="1:8" s="14" customFormat="1" ht="15.6" x14ac:dyDescent="0.3">
      <c r="A288" s="15" t="s">
        <v>360</v>
      </c>
      <c r="B288" s="16" t="s">
        <v>361</v>
      </c>
      <c r="C288" s="17"/>
      <c r="D288" s="16"/>
      <c r="E288" s="16"/>
      <c r="F288" s="18">
        <f>F289</f>
        <v>300</v>
      </c>
      <c r="G288" s="18">
        <f t="shared" ref="G288:H288" si="96">G289</f>
        <v>0</v>
      </c>
      <c r="H288" s="18">
        <f t="shared" si="96"/>
        <v>0</v>
      </c>
    </row>
    <row r="289" spans="1:8" s="28" customFormat="1" ht="31.2" x14ac:dyDescent="0.3">
      <c r="A289" s="24" t="s">
        <v>362</v>
      </c>
      <c r="B289" s="25" t="s">
        <v>361</v>
      </c>
      <c r="C289" s="26" t="s">
        <v>54</v>
      </c>
      <c r="D289" s="25" t="s">
        <v>19</v>
      </c>
      <c r="E289" s="25" t="s">
        <v>346</v>
      </c>
      <c r="F289" s="27">
        <v>300</v>
      </c>
      <c r="G289" s="27">
        <v>0</v>
      </c>
      <c r="H289" s="27">
        <v>0</v>
      </c>
    </row>
    <row r="290" spans="1:8" s="14" customFormat="1" ht="15.6" x14ac:dyDescent="0.3">
      <c r="A290" s="15" t="s">
        <v>363</v>
      </c>
      <c r="B290" s="16" t="s">
        <v>364</v>
      </c>
      <c r="C290" s="17"/>
      <c r="D290" s="16"/>
      <c r="E290" s="16"/>
      <c r="F290" s="18">
        <v>204.8</v>
      </c>
      <c r="G290" s="18">
        <v>204.8</v>
      </c>
      <c r="H290" s="18">
        <v>204.8</v>
      </c>
    </row>
    <row r="291" spans="1:8" s="14" customFormat="1" ht="15.6" x14ac:dyDescent="0.3">
      <c r="A291" s="15" t="s">
        <v>275</v>
      </c>
      <c r="B291" s="16" t="s">
        <v>365</v>
      </c>
      <c r="C291" s="17"/>
      <c r="D291" s="16"/>
      <c r="E291" s="16"/>
      <c r="F291" s="18">
        <v>204.8</v>
      </c>
      <c r="G291" s="18">
        <v>204.8</v>
      </c>
      <c r="H291" s="18">
        <v>204.8</v>
      </c>
    </row>
    <row r="292" spans="1:8" s="28" customFormat="1" ht="31.2" x14ac:dyDescent="0.3">
      <c r="A292" s="24" t="s">
        <v>277</v>
      </c>
      <c r="B292" s="25" t="s">
        <v>365</v>
      </c>
      <c r="C292" s="26" t="s">
        <v>33</v>
      </c>
      <c r="D292" s="25" t="s">
        <v>34</v>
      </c>
      <c r="E292" s="25" t="s">
        <v>308</v>
      </c>
      <c r="F292" s="27">
        <v>204.8</v>
      </c>
      <c r="G292" s="27">
        <v>204.8</v>
      </c>
      <c r="H292" s="27">
        <v>204.8</v>
      </c>
    </row>
    <row r="293" spans="1:8" s="14" customFormat="1" ht="46.8" x14ac:dyDescent="0.3">
      <c r="A293" s="15" t="s">
        <v>366</v>
      </c>
      <c r="B293" s="16" t="s">
        <v>367</v>
      </c>
      <c r="C293" s="17"/>
      <c r="D293" s="16"/>
      <c r="E293" s="16"/>
      <c r="F293" s="18">
        <f>F294</f>
        <v>310.8</v>
      </c>
      <c r="G293" s="18">
        <f t="shared" ref="G293:H293" si="97">G294</f>
        <v>0</v>
      </c>
      <c r="H293" s="18">
        <f t="shared" si="97"/>
        <v>0</v>
      </c>
    </row>
    <row r="294" spans="1:8" s="14" customFormat="1" ht="15.6" x14ac:dyDescent="0.3">
      <c r="A294" s="15" t="s">
        <v>360</v>
      </c>
      <c r="B294" s="16" t="s">
        <v>368</v>
      </c>
      <c r="C294" s="17"/>
      <c r="D294" s="16"/>
      <c r="E294" s="16"/>
      <c r="F294" s="18">
        <f>F295+F297+F299+F301</f>
        <v>310.8</v>
      </c>
      <c r="G294" s="18">
        <f t="shared" ref="G294:H294" si="98">G295+G297+G299+G301</f>
        <v>0</v>
      </c>
      <c r="H294" s="18">
        <f t="shared" si="98"/>
        <v>0</v>
      </c>
    </row>
    <row r="295" spans="1:8" s="14" customFormat="1" ht="31.2" x14ac:dyDescent="0.3">
      <c r="A295" s="15" t="s">
        <v>369</v>
      </c>
      <c r="B295" s="16" t="s">
        <v>370</v>
      </c>
      <c r="C295" s="17"/>
      <c r="D295" s="16"/>
      <c r="E295" s="16"/>
      <c r="F295" s="18">
        <f>F296</f>
        <v>200</v>
      </c>
      <c r="G295" s="18">
        <f t="shared" ref="G295:H295" si="99">G296</f>
        <v>0</v>
      </c>
      <c r="H295" s="18">
        <f t="shared" si="99"/>
        <v>0</v>
      </c>
    </row>
    <row r="296" spans="1:8" s="28" customFormat="1" ht="46.8" x14ac:dyDescent="0.3">
      <c r="A296" s="24" t="s">
        <v>371</v>
      </c>
      <c r="B296" s="25" t="s">
        <v>370</v>
      </c>
      <c r="C296" s="26" t="s">
        <v>54</v>
      </c>
      <c r="D296" s="25" t="s">
        <v>34</v>
      </c>
      <c r="E296" s="25" t="s">
        <v>308</v>
      </c>
      <c r="F296" s="27">
        <v>200</v>
      </c>
      <c r="G296" s="27">
        <v>0</v>
      </c>
      <c r="H296" s="27">
        <v>0</v>
      </c>
    </row>
    <row r="297" spans="1:8" s="14" customFormat="1" ht="31.2" x14ac:dyDescent="0.3">
      <c r="A297" s="15" t="s">
        <v>372</v>
      </c>
      <c r="B297" s="16" t="s">
        <v>373</v>
      </c>
      <c r="C297" s="17"/>
      <c r="D297" s="16"/>
      <c r="E297" s="16"/>
      <c r="F297" s="18">
        <f>F298</f>
        <v>100.8</v>
      </c>
      <c r="G297" s="18">
        <f t="shared" ref="G297:H297" si="100">G298</f>
        <v>0</v>
      </c>
      <c r="H297" s="18">
        <f t="shared" si="100"/>
        <v>0</v>
      </c>
    </row>
    <row r="298" spans="1:8" s="28" customFormat="1" ht="46.8" x14ac:dyDescent="0.3">
      <c r="A298" s="24" t="s">
        <v>374</v>
      </c>
      <c r="B298" s="25" t="s">
        <v>373</v>
      </c>
      <c r="C298" s="26" t="s">
        <v>54</v>
      </c>
      <c r="D298" s="25" t="s">
        <v>34</v>
      </c>
      <c r="E298" s="25" t="s">
        <v>308</v>
      </c>
      <c r="F298" s="27">
        <v>100.8</v>
      </c>
      <c r="G298" s="27">
        <v>0</v>
      </c>
      <c r="H298" s="27">
        <v>0</v>
      </c>
    </row>
    <row r="299" spans="1:8" s="14" customFormat="1" ht="31.2" x14ac:dyDescent="0.3">
      <c r="A299" s="15" t="s">
        <v>375</v>
      </c>
      <c r="B299" s="16" t="s">
        <v>376</v>
      </c>
      <c r="C299" s="17"/>
      <c r="D299" s="16"/>
      <c r="E299" s="16"/>
      <c r="F299" s="18">
        <f>F300</f>
        <v>5</v>
      </c>
      <c r="G299" s="18">
        <f t="shared" ref="G299:H299" si="101">G300</f>
        <v>0</v>
      </c>
      <c r="H299" s="18">
        <f t="shared" si="101"/>
        <v>0</v>
      </c>
    </row>
    <row r="300" spans="1:8" s="28" customFormat="1" ht="46.8" x14ac:dyDescent="0.3">
      <c r="A300" s="24" t="s">
        <v>377</v>
      </c>
      <c r="B300" s="25" t="s">
        <v>376</v>
      </c>
      <c r="C300" s="26" t="s">
        <v>54</v>
      </c>
      <c r="D300" s="25" t="s">
        <v>34</v>
      </c>
      <c r="E300" s="25" t="s">
        <v>308</v>
      </c>
      <c r="F300" s="27">
        <v>5</v>
      </c>
      <c r="G300" s="27">
        <v>0</v>
      </c>
      <c r="H300" s="27">
        <v>0</v>
      </c>
    </row>
    <row r="301" spans="1:8" s="14" customFormat="1" ht="31.2" x14ac:dyDescent="0.3">
      <c r="A301" s="15" t="s">
        <v>378</v>
      </c>
      <c r="B301" s="16" t="s">
        <v>379</v>
      </c>
      <c r="C301" s="17"/>
      <c r="D301" s="16"/>
      <c r="E301" s="16"/>
      <c r="F301" s="18">
        <f>F302</f>
        <v>5</v>
      </c>
      <c r="G301" s="18">
        <f t="shared" ref="G301:H301" si="102">G302</f>
        <v>0</v>
      </c>
      <c r="H301" s="18">
        <f t="shared" si="102"/>
        <v>0</v>
      </c>
    </row>
    <row r="302" spans="1:8" s="28" customFormat="1" ht="46.8" x14ac:dyDescent="0.3">
      <c r="A302" s="24" t="s">
        <v>380</v>
      </c>
      <c r="B302" s="25" t="s">
        <v>379</v>
      </c>
      <c r="C302" s="26" t="s">
        <v>54</v>
      </c>
      <c r="D302" s="25" t="s">
        <v>34</v>
      </c>
      <c r="E302" s="25" t="s">
        <v>308</v>
      </c>
      <c r="F302" s="27">
        <v>5</v>
      </c>
      <c r="G302" s="27">
        <v>0</v>
      </c>
      <c r="H302" s="27">
        <v>0</v>
      </c>
    </row>
    <row r="303" spans="1:8" s="14" customFormat="1" ht="30" customHeight="1" x14ac:dyDescent="0.3">
      <c r="A303" s="36" t="s">
        <v>381</v>
      </c>
      <c r="B303" s="38" t="s">
        <v>382</v>
      </c>
      <c r="C303" s="39"/>
      <c r="D303" s="38"/>
      <c r="E303" s="38"/>
      <c r="F303" s="40">
        <f>F304</f>
        <v>500</v>
      </c>
      <c r="G303" s="40">
        <f t="shared" ref="G303:H303" si="103">G304</f>
        <v>0</v>
      </c>
      <c r="H303" s="40">
        <f t="shared" si="103"/>
        <v>0</v>
      </c>
    </row>
    <row r="304" spans="1:8" s="14" customFormat="1" ht="15.6" x14ac:dyDescent="0.3">
      <c r="A304" s="37" t="s">
        <v>20</v>
      </c>
      <c r="B304" s="41" t="s">
        <v>383</v>
      </c>
      <c r="C304" s="42"/>
      <c r="D304" s="41"/>
      <c r="E304" s="41"/>
      <c r="F304" s="43">
        <f>F305</f>
        <v>500</v>
      </c>
      <c r="G304" s="43">
        <f t="shared" ref="G304:H304" si="104">G305</f>
        <v>0</v>
      </c>
      <c r="H304" s="43">
        <f t="shared" si="104"/>
        <v>0</v>
      </c>
    </row>
    <row r="305" spans="1:8" s="28" customFormat="1" ht="15.6" x14ac:dyDescent="0.3">
      <c r="A305" s="30" t="s">
        <v>384</v>
      </c>
      <c r="B305" s="31" t="s">
        <v>383</v>
      </c>
      <c r="C305" s="32" t="s">
        <v>33</v>
      </c>
      <c r="D305" s="31" t="s">
        <v>19</v>
      </c>
      <c r="E305" s="31" t="s">
        <v>346</v>
      </c>
      <c r="F305" s="44">
        <v>500</v>
      </c>
      <c r="G305" s="44">
        <v>0</v>
      </c>
      <c r="H305" s="44">
        <v>0</v>
      </c>
    </row>
    <row r="306" spans="1:8" s="14" customFormat="1" ht="46.8" x14ac:dyDescent="0.3">
      <c r="A306" s="36" t="s">
        <v>710</v>
      </c>
      <c r="B306" s="38" t="s">
        <v>385</v>
      </c>
      <c r="C306" s="39"/>
      <c r="D306" s="38"/>
      <c r="E306" s="38"/>
      <c r="F306" s="40">
        <f>F307</f>
        <v>5521</v>
      </c>
      <c r="G306" s="40">
        <f t="shared" ref="G306:H306" si="105">G307</f>
        <v>3166.3</v>
      </c>
      <c r="H306" s="40">
        <f t="shared" si="105"/>
        <v>3151</v>
      </c>
    </row>
    <row r="307" spans="1:8" s="14" customFormat="1" ht="32.25" customHeight="1" x14ac:dyDescent="0.3">
      <c r="A307" s="37" t="s">
        <v>386</v>
      </c>
      <c r="B307" s="41" t="s">
        <v>387</v>
      </c>
      <c r="C307" s="42"/>
      <c r="D307" s="41"/>
      <c r="E307" s="41"/>
      <c r="F307" s="43">
        <f>F308</f>
        <v>5521</v>
      </c>
      <c r="G307" s="43">
        <f t="shared" ref="G307:H307" si="106">G308</f>
        <v>3166.3</v>
      </c>
      <c r="H307" s="43">
        <f t="shared" si="106"/>
        <v>3151</v>
      </c>
    </row>
    <row r="308" spans="1:8" s="14" customFormat="1" ht="31.2" x14ac:dyDescent="0.3">
      <c r="A308" s="37" t="s">
        <v>388</v>
      </c>
      <c r="B308" s="41" t="s">
        <v>389</v>
      </c>
      <c r="C308" s="42"/>
      <c r="D308" s="41"/>
      <c r="E308" s="41"/>
      <c r="F308" s="43">
        <f>F309</f>
        <v>5521</v>
      </c>
      <c r="G308" s="43">
        <f t="shared" ref="G308:H308" si="107">G309</f>
        <v>3166.3</v>
      </c>
      <c r="H308" s="43">
        <f t="shared" si="107"/>
        <v>3151</v>
      </c>
    </row>
    <row r="309" spans="1:8" s="33" customFormat="1" ht="46.8" x14ac:dyDescent="0.3">
      <c r="A309" s="30" t="s">
        <v>390</v>
      </c>
      <c r="B309" s="31" t="s">
        <v>389</v>
      </c>
      <c r="C309" s="32" t="s">
        <v>13</v>
      </c>
      <c r="D309" s="31" t="s">
        <v>14</v>
      </c>
      <c r="E309" s="31" t="s">
        <v>19</v>
      </c>
      <c r="F309" s="44">
        <v>5521</v>
      </c>
      <c r="G309" s="44">
        <v>3166.3</v>
      </c>
      <c r="H309" s="44">
        <v>3151</v>
      </c>
    </row>
    <row r="310" spans="1:8" s="14" customFormat="1" ht="46.8" x14ac:dyDescent="0.3">
      <c r="A310" s="36" t="s">
        <v>689</v>
      </c>
      <c r="B310" s="38" t="s">
        <v>391</v>
      </c>
      <c r="C310" s="39"/>
      <c r="D310" s="38"/>
      <c r="E310" s="38"/>
      <c r="F310" s="40">
        <f>F311+F314+F317+F320</f>
        <v>72256.3</v>
      </c>
      <c r="G310" s="40">
        <f t="shared" ref="G310:H310" si="108">G311+G314+G317+G320</f>
        <v>30081.8</v>
      </c>
      <c r="H310" s="40">
        <f t="shared" si="108"/>
        <v>30117.1</v>
      </c>
    </row>
    <row r="311" spans="1:8" s="14" customFormat="1" ht="15.6" x14ac:dyDescent="0.3">
      <c r="A311" s="15" t="s">
        <v>392</v>
      </c>
      <c r="B311" s="16" t="s">
        <v>393</v>
      </c>
      <c r="C311" s="17"/>
      <c r="D311" s="16"/>
      <c r="E311" s="16"/>
      <c r="F311" s="18">
        <f>F312+F313</f>
        <v>6005.5999999999995</v>
      </c>
      <c r="G311" s="18">
        <f t="shared" ref="G311:H311" si="109">G312+G313</f>
        <v>5728.7</v>
      </c>
      <c r="H311" s="18">
        <f t="shared" si="109"/>
        <v>5763.7</v>
      </c>
    </row>
    <row r="312" spans="1:8" s="28" customFormat="1" ht="62.4" x14ac:dyDescent="0.3">
      <c r="A312" s="24" t="s">
        <v>394</v>
      </c>
      <c r="B312" s="25" t="s">
        <v>393</v>
      </c>
      <c r="C312" s="26" t="s">
        <v>25</v>
      </c>
      <c r="D312" s="25" t="s">
        <v>34</v>
      </c>
      <c r="E312" s="25" t="s">
        <v>308</v>
      </c>
      <c r="F312" s="27">
        <v>5418.4</v>
      </c>
      <c r="G312" s="27">
        <v>5388.4</v>
      </c>
      <c r="H312" s="27">
        <v>5388.4</v>
      </c>
    </row>
    <row r="313" spans="1:8" s="28" customFormat="1" ht="31.2" x14ac:dyDescent="0.3">
      <c r="A313" s="24" t="s">
        <v>395</v>
      </c>
      <c r="B313" s="25" t="s">
        <v>393</v>
      </c>
      <c r="C313" s="26" t="s">
        <v>54</v>
      </c>
      <c r="D313" s="25" t="s">
        <v>34</v>
      </c>
      <c r="E313" s="25" t="s">
        <v>308</v>
      </c>
      <c r="F313" s="27">
        <v>587.20000000000005</v>
      </c>
      <c r="G313" s="27">
        <v>340.3</v>
      </c>
      <c r="H313" s="27">
        <v>375.3</v>
      </c>
    </row>
    <row r="314" spans="1:8" s="14" customFormat="1" ht="32.25" customHeight="1" x14ac:dyDescent="0.3">
      <c r="A314" s="15" t="s">
        <v>396</v>
      </c>
      <c r="B314" s="16" t="s">
        <v>397</v>
      </c>
      <c r="C314" s="17"/>
      <c r="D314" s="16"/>
      <c r="E314" s="16"/>
      <c r="F314" s="18">
        <f>F315+F316</f>
        <v>62.6</v>
      </c>
      <c r="G314" s="18">
        <f t="shared" ref="G314:H314" si="110">G315+G316</f>
        <v>62.9</v>
      </c>
      <c r="H314" s="18">
        <f t="shared" si="110"/>
        <v>63.199999999999996</v>
      </c>
    </row>
    <row r="315" spans="1:8" s="28" customFormat="1" ht="78" x14ac:dyDescent="0.3">
      <c r="A315" s="29" t="s">
        <v>398</v>
      </c>
      <c r="B315" s="25" t="s">
        <v>397</v>
      </c>
      <c r="C315" s="26" t="s">
        <v>25</v>
      </c>
      <c r="D315" s="25" t="s">
        <v>399</v>
      </c>
      <c r="E315" s="25" t="s">
        <v>399</v>
      </c>
      <c r="F315" s="27">
        <v>56.2</v>
      </c>
      <c r="G315" s="27">
        <v>56.5</v>
      </c>
      <c r="H315" s="27">
        <v>56.8</v>
      </c>
    </row>
    <row r="316" spans="1:8" s="28" customFormat="1" ht="62.4" x14ac:dyDescent="0.3">
      <c r="A316" s="24" t="s">
        <v>400</v>
      </c>
      <c r="B316" s="25" t="s">
        <v>397</v>
      </c>
      <c r="C316" s="26" t="s">
        <v>54</v>
      </c>
      <c r="D316" s="25" t="s">
        <v>399</v>
      </c>
      <c r="E316" s="25" t="s">
        <v>399</v>
      </c>
      <c r="F316" s="27">
        <v>6.4</v>
      </c>
      <c r="G316" s="27">
        <v>6.4</v>
      </c>
      <c r="H316" s="27">
        <v>6.4</v>
      </c>
    </row>
    <row r="317" spans="1:8" s="14" customFormat="1" ht="15.6" x14ac:dyDescent="0.3">
      <c r="A317" s="15" t="s">
        <v>401</v>
      </c>
      <c r="B317" s="16" t="s">
        <v>402</v>
      </c>
      <c r="C317" s="17"/>
      <c r="D317" s="16"/>
      <c r="E317" s="16"/>
      <c r="F317" s="18">
        <f>F318</f>
        <v>34.4</v>
      </c>
      <c r="G317" s="18">
        <f t="shared" ref="G317:H317" si="111">G318</f>
        <v>34.4</v>
      </c>
      <c r="H317" s="18">
        <f t="shared" si="111"/>
        <v>34.4</v>
      </c>
    </row>
    <row r="318" spans="1:8" s="14" customFormat="1" ht="15.6" x14ac:dyDescent="0.3">
      <c r="A318" s="15" t="s">
        <v>392</v>
      </c>
      <c r="B318" s="16" t="s">
        <v>403</v>
      </c>
      <c r="C318" s="17"/>
      <c r="D318" s="16"/>
      <c r="E318" s="16"/>
      <c r="F318" s="18">
        <f>F319</f>
        <v>34.4</v>
      </c>
      <c r="G318" s="18">
        <f t="shared" ref="G318:H318" si="112">G319</f>
        <v>34.4</v>
      </c>
      <c r="H318" s="18">
        <f t="shared" si="112"/>
        <v>34.4</v>
      </c>
    </row>
    <row r="319" spans="1:8" s="28" customFormat="1" ht="16.5" customHeight="1" x14ac:dyDescent="0.3">
      <c r="A319" s="24" t="s">
        <v>404</v>
      </c>
      <c r="B319" s="25" t="s">
        <v>403</v>
      </c>
      <c r="C319" s="26" t="s">
        <v>33</v>
      </c>
      <c r="D319" s="25" t="s">
        <v>34</v>
      </c>
      <c r="E319" s="25" t="s">
        <v>308</v>
      </c>
      <c r="F319" s="27">
        <v>34.4</v>
      </c>
      <c r="G319" s="27">
        <v>34.4</v>
      </c>
      <c r="H319" s="27">
        <v>34.4</v>
      </c>
    </row>
    <row r="320" spans="1:8" s="14" customFormat="1" ht="31.2" x14ac:dyDescent="0.3">
      <c r="A320" s="15" t="s">
        <v>405</v>
      </c>
      <c r="B320" s="16" t="s">
        <v>406</v>
      </c>
      <c r="C320" s="17"/>
      <c r="D320" s="16"/>
      <c r="E320" s="16"/>
      <c r="F320" s="18">
        <f>F321+F325</f>
        <v>66153.7</v>
      </c>
      <c r="G320" s="18">
        <f t="shared" ref="G320:H320" si="113">G321+G325</f>
        <v>24255.8</v>
      </c>
      <c r="H320" s="18">
        <f t="shared" si="113"/>
        <v>24255.8</v>
      </c>
    </row>
    <row r="321" spans="1:8" s="14" customFormat="1" ht="15.6" x14ac:dyDescent="0.3">
      <c r="A321" s="15" t="s">
        <v>407</v>
      </c>
      <c r="B321" s="16" t="s">
        <v>408</v>
      </c>
      <c r="C321" s="17"/>
      <c r="D321" s="16"/>
      <c r="E321" s="16"/>
      <c r="F321" s="18">
        <f>F322+F323</f>
        <v>46116.2</v>
      </c>
      <c r="G321" s="18">
        <f t="shared" ref="G321:H321" si="114">G322+G323</f>
        <v>24255.8</v>
      </c>
      <c r="H321" s="18">
        <f t="shared" si="114"/>
        <v>24255.8</v>
      </c>
    </row>
    <row r="322" spans="1:8" s="28" customFormat="1" ht="31.2" x14ac:dyDescent="0.3">
      <c r="A322" s="24" t="s">
        <v>409</v>
      </c>
      <c r="B322" s="25" t="s">
        <v>408</v>
      </c>
      <c r="C322" s="26" t="s">
        <v>54</v>
      </c>
      <c r="D322" s="25" t="s">
        <v>399</v>
      </c>
      <c r="E322" s="25" t="s">
        <v>38</v>
      </c>
      <c r="F322" s="27">
        <v>1000</v>
      </c>
      <c r="G322" s="27">
        <v>1000</v>
      </c>
      <c r="H322" s="27">
        <v>1000</v>
      </c>
    </row>
    <row r="323" spans="1:8" s="14" customFormat="1" ht="15.6" x14ac:dyDescent="0.3">
      <c r="A323" s="15" t="s">
        <v>410</v>
      </c>
      <c r="B323" s="16" t="s">
        <v>411</v>
      </c>
      <c r="C323" s="17"/>
      <c r="D323" s="16"/>
      <c r="E323" s="16"/>
      <c r="F323" s="18">
        <f>F324</f>
        <v>45116.2</v>
      </c>
      <c r="G323" s="18">
        <f t="shared" ref="G323:H323" si="115">G324</f>
        <v>23255.8</v>
      </c>
      <c r="H323" s="18">
        <f t="shared" si="115"/>
        <v>23255.8</v>
      </c>
    </row>
    <row r="324" spans="1:8" s="28" customFormat="1" ht="31.2" x14ac:dyDescent="0.3">
      <c r="A324" s="24" t="s">
        <v>412</v>
      </c>
      <c r="B324" s="25" t="s">
        <v>411</v>
      </c>
      <c r="C324" s="26" t="s">
        <v>54</v>
      </c>
      <c r="D324" s="25" t="s">
        <v>399</v>
      </c>
      <c r="E324" s="25" t="s">
        <v>38</v>
      </c>
      <c r="F324" s="27">
        <v>45116.2</v>
      </c>
      <c r="G324" s="27">
        <v>23255.8</v>
      </c>
      <c r="H324" s="27">
        <v>23255.8</v>
      </c>
    </row>
    <row r="325" spans="1:8" s="14" customFormat="1" ht="15.6" x14ac:dyDescent="0.3">
      <c r="A325" s="15" t="s">
        <v>690</v>
      </c>
      <c r="B325" s="16" t="s">
        <v>692</v>
      </c>
      <c r="C325" s="17"/>
      <c r="D325" s="16"/>
      <c r="E325" s="16"/>
      <c r="F325" s="43">
        <f>F326</f>
        <v>20037.5</v>
      </c>
      <c r="G325" s="18">
        <f t="shared" ref="G325:H325" si="116">G326</f>
        <v>0</v>
      </c>
      <c r="H325" s="18">
        <f t="shared" si="116"/>
        <v>0</v>
      </c>
    </row>
    <row r="326" spans="1:8" s="28" customFormat="1" ht="31.2" x14ac:dyDescent="0.3">
      <c r="A326" s="24" t="s">
        <v>691</v>
      </c>
      <c r="B326" s="25" t="s">
        <v>692</v>
      </c>
      <c r="C326" s="26" t="s">
        <v>54</v>
      </c>
      <c r="D326" s="25" t="s">
        <v>399</v>
      </c>
      <c r="E326" s="25" t="s">
        <v>38</v>
      </c>
      <c r="F326" s="44">
        <v>20037.5</v>
      </c>
      <c r="G326" s="27">
        <v>0</v>
      </c>
      <c r="H326" s="27">
        <v>0</v>
      </c>
    </row>
    <row r="327" spans="1:8" s="14" customFormat="1" ht="31.2" x14ac:dyDescent="0.3">
      <c r="A327" s="20" t="s">
        <v>413</v>
      </c>
      <c r="B327" s="21" t="s">
        <v>414</v>
      </c>
      <c r="C327" s="22"/>
      <c r="D327" s="21"/>
      <c r="E327" s="21"/>
      <c r="F327" s="23">
        <f>F328</f>
        <v>22039</v>
      </c>
      <c r="G327" s="23">
        <f t="shared" ref="G327:H328" si="117">G328</f>
        <v>17631</v>
      </c>
      <c r="H327" s="23">
        <f t="shared" si="117"/>
        <v>17631</v>
      </c>
    </row>
    <row r="328" spans="1:8" s="14" customFormat="1" ht="15.6" x14ac:dyDescent="0.3">
      <c r="A328" s="15" t="s">
        <v>415</v>
      </c>
      <c r="B328" s="16" t="s">
        <v>416</v>
      </c>
      <c r="C328" s="17"/>
      <c r="D328" s="16"/>
      <c r="E328" s="16"/>
      <c r="F328" s="18">
        <f>F329</f>
        <v>22039</v>
      </c>
      <c r="G328" s="18">
        <f t="shared" si="117"/>
        <v>17631</v>
      </c>
      <c r="H328" s="18">
        <f t="shared" si="117"/>
        <v>17631</v>
      </c>
    </row>
    <row r="329" spans="1:8" s="14" customFormat="1" ht="15.6" x14ac:dyDescent="0.3">
      <c r="A329" s="15" t="s">
        <v>699</v>
      </c>
      <c r="B329" s="16" t="s">
        <v>417</v>
      </c>
      <c r="C329" s="17"/>
      <c r="D329" s="16"/>
      <c r="E329" s="16"/>
      <c r="F329" s="18">
        <f>F330</f>
        <v>22039</v>
      </c>
      <c r="G329" s="18">
        <f t="shared" ref="G329:H329" si="118">G330</f>
        <v>17631</v>
      </c>
      <c r="H329" s="18">
        <f t="shared" si="118"/>
        <v>17631</v>
      </c>
    </row>
    <row r="330" spans="1:8" s="28" customFormat="1" ht="31.2" x14ac:dyDescent="0.3">
      <c r="A330" s="24" t="s">
        <v>700</v>
      </c>
      <c r="B330" s="25" t="s">
        <v>417</v>
      </c>
      <c r="C330" s="26" t="s">
        <v>418</v>
      </c>
      <c r="D330" s="25" t="s">
        <v>419</v>
      </c>
      <c r="E330" s="25" t="s">
        <v>34</v>
      </c>
      <c r="F330" s="27">
        <v>22039</v>
      </c>
      <c r="G330" s="27">
        <v>17631</v>
      </c>
      <c r="H330" s="27">
        <v>17631</v>
      </c>
    </row>
    <row r="331" spans="1:8" s="14" customFormat="1" ht="46.8" x14ac:dyDescent="0.3">
      <c r="A331" s="20" t="s">
        <v>420</v>
      </c>
      <c r="B331" s="21" t="s">
        <v>421</v>
      </c>
      <c r="C331" s="22"/>
      <c r="D331" s="21"/>
      <c r="E331" s="21"/>
      <c r="F331" s="23">
        <f>F332</f>
        <v>66224.100000000006</v>
      </c>
      <c r="G331" s="23">
        <f t="shared" ref="G331:H333" si="119">G332</f>
        <v>35795.199999999997</v>
      </c>
      <c r="H331" s="23">
        <f t="shared" si="119"/>
        <v>35480.1</v>
      </c>
    </row>
    <row r="332" spans="1:8" s="14" customFormat="1" ht="15.6" x14ac:dyDescent="0.3">
      <c r="A332" s="15" t="s">
        <v>422</v>
      </c>
      <c r="B332" s="16" t="s">
        <v>423</v>
      </c>
      <c r="C332" s="17"/>
      <c r="D332" s="16"/>
      <c r="E332" s="16"/>
      <c r="F332" s="18">
        <f>F333</f>
        <v>66224.100000000006</v>
      </c>
      <c r="G332" s="18">
        <f t="shared" si="119"/>
        <v>35795.199999999997</v>
      </c>
      <c r="H332" s="18">
        <f t="shared" si="119"/>
        <v>35480.1</v>
      </c>
    </row>
    <row r="333" spans="1:8" s="14" customFormat="1" ht="15.6" x14ac:dyDescent="0.3">
      <c r="A333" s="15" t="s">
        <v>424</v>
      </c>
      <c r="B333" s="16" t="s">
        <v>425</v>
      </c>
      <c r="C333" s="17"/>
      <c r="D333" s="16"/>
      <c r="E333" s="16"/>
      <c r="F333" s="18">
        <f>F334</f>
        <v>66224.100000000006</v>
      </c>
      <c r="G333" s="18">
        <f t="shared" si="119"/>
        <v>35795.199999999997</v>
      </c>
      <c r="H333" s="18">
        <f t="shared" si="119"/>
        <v>35480.1</v>
      </c>
    </row>
    <row r="334" spans="1:8" s="28" customFormat="1" ht="31.2" x14ac:dyDescent="0.3">
      <c r="A334" s="24" t="s">
        <v>426</v>
      </c>
      <c r="B334" s="25" t="s">
        <v>425</v>
      </c>
      <c r="C334" s="26" t="s">
        <v>418</v>
      </c>
      <c r="D334" s="25" t="s">
        <v>419</v>
      </c>
      <c r="E334" s="25" t="s">
        <v>15</v>
      </c>
      <c r="F334" s="27">
        <v>66224.100000000006</v>
      </c>
      <c r="G334" s="27">
        <v>35795.199999999997</v>
      </c>
      <c r="H334" s="27">
        <v>35480.1</v>
      </c>
    </row>
    <row r="335" spans="1:8" s="14" customFormat="1" ht="46.8" x14ac:dyDescent="0.3">
      <c r="A335" s="20" t="s">
        <v>427</v>
      </c>
      <c r="B335" s="21" t="s">
        <v>428</v>
      </c>
      <c r="C335" s="22"/>
      <c r="D335" s="21"/>
      <c r="E335" s="21"/>
      <c r="F335" s="23">
        <f>F336</f>
        <v>295.89999999999998</v>
      </c>
      <c r="G335" s="23">
        <f t="shared" ref="G335:H336" si="120">G336</f>
        <v>295.89999999999998</v>
      </c>
      <c r="H335" s="23">
        <f t="shared" si="120"/>
        <v>295.89999999999998</v>
      </c>
    </row>
    <row r="336" spans="1:8" s="14" customFormat="1" ht="15.6" x14ac:dyDescent="0.3">
      <c r="A336" s="15" t="s">
        <v>682</v>
      </c>
      <c r="B336" s="16" t="s">
        <v>429</v>
      </c>
      <c r="C336" s="17"/>
      <c r="D336" s="16"/>
      <c r="E336" s="16"/>
      <c r="F336" s="18">
        <f>F337</f>
        <v>295.89999999999998</v>
      </c>
      <c r="G336" s="18">
        <f t="shared" si="120"/>
        <v>295.89999999999998</v>
      </c>
      <c r="H336" s="18">
        <f t="shared" si="120"/>
        <v>295.89999999999998</v>
      </c>
    </row>
    <row r="337" spans="1:8" s="14" customFormat="1" ht="15.6" x14ac:dyDescent="0.3">
      <c r="A337" s="15" t="s">
        <v>430</v>
      </c>
      <c r="B337" s="16" t="s">
        <v>431</v>
      </c>
      <c r="C337" s="17"/>
      <c r="D337" s="16"/>
      <c r="E337" s="16"/>
      <c r="F337" s="18">
        <f>F338+F339</f>
        <v>295.89999999999998</v>
      </c>
      <c r="G337" s="18">
        <f t="shared" ref="G337:H337" si="121">G338+G339</f>
        <v>295.89999999999998</v>
      </c>
      <c r="H337" s="18">
        <f t="shared" si="121"/>
        <v>295.89999999999998</v>
      </c>
    </row>
    <row r="338" spans="1:8" s="28" customFormat="1" ht="31.2" x14ac:dyDescent="0.3">
      <c r="A338" s="24" t="s">
        <v>432</v>
      </c>
      <c r="B338" s="25" t="s">
        <v>431</v>
      </c>
      <c r="C338" s="26" t="s">
        <v>54</v>
      </c>
      <c r="D338" s="25" t="s">
        <v>26</v>
      </c>
      <c r="E338" s="25" t="s">
        <v>26</v>
      </c>
      <c r="F338" s="27">
        <v>200</v>
      </c>
      <c r="G338" s="27">
        <v>200</v>
      </c>
      <c r="H338" s="27">
        <v>200</v>
      </c>
    </row>
    <row r="339" spans="1:8" s="28" customFormat="1" ht="31.2" x14ac:dyDescent="0.3">
      <c r="A339" s="24" t="s">
        <v>433</v>
      </c>
      <c r="B339" s="25" t="s">
        <v>431</v>
      </c>
      <c r="C339" s="26" t="s">
        <v>13</v>
      </c>
      <c r="D339" s="25" t="s">
        <v>26</v>
      </c>
      <c r="E339" s="25" t="s">
        <v>26</v>
      </c>
      <c r="F339" s="27">
        <v>95.9</v>
      </c>
      <c r="G339" s="27">
        <v>95.9</v>
      </c>
      <c r="H339" s="27">
        <v>95.9</v>
      </c>
    </row>
    <row r="340" spans="1:8" s="14" customFormat="1" ht="31.2" x14ac:dyDescent="0.3">
      <c r="A340" s="20" t="s">
        <v>434</v>
      </c>
      <c r="B340" s="21" t="s">
        <v>435</v>
      </c>
      <c r="C340" s="22"/>
      <c r="D340" s="21"/>
      <c r="E340" s="21"/>
      <c r="F340" s="23">
        <f>F341+F345+F360+F365</f>
        <v>20795</v>
      </c>
      <c r="G340" s="23">
        <f t="shared" ref="G340:H340" si="122">G341+G345+G360+G365</f>
        <v>34247.199999999997</v>
      </c>
      <c r="H340" s="23">
        <f t="shared" si="122"/>
        <v>23363.5</v>
      </c>
    </row>
    <row r="341" spans="1:8" s="14" customFormat="1" ht="15.6" x14ac:dyDescent="0.3">
      <c r="A341" s="15" t="s">
        <v>20</v>
      </c>
      <c r="B341" s="16" t="s">
        <v>436</v>
      </c>
      <c r="C341" s="17"/>
      <c r="D341" s="16"/>
      <c r="E341" s="16"/>
      <c r="F341" s="18">
        <f>F342</f>
        <v>900</v>
      </c>
      <c r="G341" s="18"/>
      <c r="H341" s="18"/>
    </row>
    <row r="342" spans="1:8" s="14" customFormat="1" ht="31.5" customHeight="1" x14ac:dyDescent="0.3">
      <c r="A342" s="15" t="s">
        <v>437</v>
      </c>
      <c r="B342" s="16" t="s">
        <v>438</v>
      </c>
      <c r="C342" s="17"/>
      <c r="D342" s="16"/>
      <c r="E342" s="16"/>
      <c r="F342" s="18">
        <f>F343+F344</f>
        <v>900</v>
      </c>
      <c r="G342" s="18"/>
      <c r="H342" s="18"/>
    </row>
    <row r="343" spans="1:8" s="28" customFormat="1" ht="62.4" x14ac:dyDescent="0.3">
      <c r="A343" s="24" t="s">
        <v>439</v>
      </c>
      <c r="B343" s="25" t="s">
        <v>438</v>
      </c>
      <c r="C343" s="26" t="s">
        <v>54</v>
      </c>
      <c r="D343" s="25" t="s">
        <v>26</v>
      </c>
      <c r="E343" s="25" t="s">
        <v>27</v>
      </c>
      <c r="F343" s="27">
        <v>800</v>
      </c>
      <c r="G343" s="27"/>
      <c r="H343" s="27"/>
    </row>
    <row r="344" spans="1:8" s="28" customFormat="1" ht="46.8" x14ac:dyDescent="0.3">
      <c r="A344" s="24" t="s">
        <v>440</v>
      </c>
      <c r="B344" s="25" t="s">
        <v>438</v>
      </c>
      <c r="C344" s="26" t="s">
        <v>13</v>
      </c>
      <c r="D344" s="25" t="s">
        <v>26</v>
      </c>
      <c r="E344" s="25" t="s">
        <v>27</v>
      </c>
      <c r="F344" s="27">
        <v>100</v>
      </c>
      <c r="G344" s="27"/>
      <c r="H344" s="27"/>
    </row>
    <row r="345" spans="1:8" s="14" customFormat="1" ht="16.5" customHeight="1" x14ac:dyDescent="0.3">
      <c r="A345" s="15" t="s">
        <v>287</v>
      </c>
      <c r="B345" s="16" t="s">
        <v>441</v>
      </c>
      <c r="C345" s="17"/>
      <c r="D345" s="16"/>
      <c r="E345" s="16"/>
      <c r="F345" s="18">
        <f>F348+F350+F352+F354+F356+F358</f>
        <v>11032.199999999999</v>
      </c>
      <c r="G345" s="18">
        <f>G348+G350+G352+G354+G356+G358+G346</f>
        <v>24702.800000000003</v>
      </c>
      <c r="H345" s="18">
        <f t="shared" ref="H345" si="123">H348+H350+H352+H354+H356+H358</f>
        <v>16933.599999999999</v>
      </c>
    </row>
    <row r="346" spans="1:8" s="14" customFormat="1" ht="35.4" customHeight="1" x14ac:dyDescent="0.3">
      <c r="A346" s="35" t="s">
        <v>702</v>
      </c>
      <c r="B346" s="16" t="s">
        <v>703</v>
      </c>
      <c r="C346" s="17"/>
      <c r="D346" s="16"/>
      <c r="E346" s="16"/>
      <c r="F346" s="18"/>
      <c r="G346" s="18">
        <f>G347</f>
        <v>9057.5</v>
      </c>
      <c r="H346" s="18"/>
    </row>
    <row r="347" spans="1:8" s="14" customFormat="1" ht="59.4" customHeight="1" x14ac:dyDescent="0.3">
      <c r="A347" s="35" t="s">
        <v>701</v>
      </c>
      <c r="B347" s="16" t="s">
        <v>703</v>
      </c>
      <c r="C347" s="17">
        <v>200</v>
      </c>
      <c r="D347" s="16" t="s">
        <v>26</v>
      </c>
      <c r="E347" s="16" t="s">
        <v>38</v>
      </c>
      <c r="F347" s="18"/>
      <c r="G347" s="18">
        <v>9057.5</v>
      </c>
      <c r="H347" s="18"/>
    </row>
    <row r="348" spans="1:8" s="14" customFormat="1" ht="15.6" x14ac:dyDescent="0.3">
      <c r="A348" s="15" t="s">
        <v>442</v>
      </c>
      <c r="B348" s="16" t="s">
        <v>443</v>
      </c>
      <c r="C348" s="17"/>
      <c r="D348" s="16"/>
      <c r="E348" s="16"/>
      <c r="F348" s="18">
        <f>F349</f>
        <v>840</v>
      </c>
      <c r="G348" s="18">
        <f t="shared" ref="G348:H348" si="124">G349</f>
        <v>530</v>
      </c>
      <c r="H348" s="18">
        <f t="shared" si="124"/>
        <v>530</v>
      </c>
    </row>
    <row r="349" spans="1:8" s="28" customFormat="1" ht="31.2" x14ac:dyDescent="0.3">
      <c r="A349" s="24" t="s">
        <v>444</v>
      </c>
      <c r="B349" s="25" t="s">
        <v>443</v>
      </c>
      <c r="C349" s="26" t="s">
        <v>54</v>
      </c>
      <c r="D349" s="25" t="s">
        <v>26</v>
      </c>
      <c r="E349" s="25" t="s">
        <v>26</v>
      </c>
      <c r="F349" s="27">
        <v>840</v>
      </c>
      <c r="G349" s="27">
        <v>530</v>
      </c>
      <c r="H349" s="27">
        <v>530</v>
      </c>
    </row>
    <row r="350" spans="1:8" s="14" customFormat="1" ht="31.2" x14ac:dyDescent="0.3">
      <c r="A350" s="15" t="s">
        <v>445</v>
      </c>
      <c r="B350" s="16" t="s">
        <v>446</v>
      </c>
      <c r="C350" s="17"/>
      <c r="D350" s="16"/>
      <c r="E350" s="16"/>
      <c r="F350" s="18">
        <f>F351</f>
        <v>2310.6</v>
      </c>
      <c r="G350" s="18">
        <f t="shared" ref="G350:H350" si="125">G351</f>
        <v>2310.6</v>
      </c>
      <c r="H350" s="18">
        <f t="shared" si="125"/>
        <v>2310.6</v>
      </c>
    </row>
    <row r="351" spans="1:8" s="28" customFormat="1" ht="62.4" x14ac:dyDescent="0.3">
      <c r="A351" s="24" t="s">
        <v>447</v>
      </c>
      <c r="B351" s="25" t="s">
        <v>446</v>
      </c>
      <c r="C351" s="26" t="s">
        <v>54</v>
      </c>
      <c r="D351" s="25" t="s">
        <v>26</v>
      </c>
      <c r="E351" s="25" t="s">
        <v>38</v>
      </c>
      <c r="F351" s="27">
        <v>2310.6</v>
      </c>
      <c r="G351" s="27">
        <v>2310.6</v>
      </c>
      <c r="H351" s="27">
        <v>2310.6</v>
      </c>
    </row>
    <row r="352" spans="1:8" s="14" customFormat="1" ht="15.6" x14ac:dyDescent="0.3">
      <c r="A352" s="15" t="s">
        <v>448</v>
      </c>
      <c r="B352" s="16" t="s">
        <v>449</v>
      </c>
      <c r="C352" s="17"/>
      <c r="D352" s="16"/>
      <c r="E352" s="16"/>
      <c r="F352" s="18">
        <f>F353</f>
        <v>4000</v>
      </c>
      <c r="G352" s="18">
        <f t="shared" ref="G352:H352" si="126">G353</f>
        <v>7078.3</v>
      </c>
      <c r="H352" s="18">
        <f t="shared" si="126"/>
        <v>6995.1</v>
      </c>
    </row>
    <row r="353" spans="1:8" s="28" customFormat="1" ht="46.8" x14ac:dyDescent="0.3">
      <c r="A353" s="24" t="s">
        <v>450</v>
      </c>
      <c r="B353" s="25" t="s">
        <v>449</v>
      </c>
      <c r="C353" s="26" t="s">
        <v>54</v>
      </c>
      <c r="D353" s="25" t="s">
        <v>26</v>
      </c>
      <c r="E353" s="25" t="s">
        <v>38</v>
      </c>
      <c r="F353" s="27">
        <v>4000</v>
      </c>
      <c r="G353" s="27">
        <v>7078.3</v>
      </c>
      <c r="H353" s="27">
        <v>6995.1</v>
      </c>
    </row>
    <row r="354" spans="1:8" s="14" customFormat="1" ht="46.8" x14ac:dyDescent="0.3">
      <c r="A354" s="15" t="s">
        <v>451</v>
      </c>
      <c r="B354" s="16" t="s">
        <v>452</v>
      </c>
      <c r="C354" s="17"/>
      <c r="D354" s="16"/>
      <c r="E354" s="16"/>
      <c r="F354" s="18">
        <f>F355</f>
        <v>2969.7</v>
      </c>
      <c r="G354" s="18">
        <f t="shared" ref="G354:H354" si="127">G355</f>
        <v>3465.3</v>
      </c>
      <c r="H354" s="18">
        <f t="shared" si="127"/>
        <v>3436.8</v>
      </c>
    </row>
    <row r="355" spans="1:8" s="28" customFormat="1" ht="46.8" x14ac:dyDescent="0.3">
      <c r="A355" s="24" t="s">
        <v>453</v>
      </c>
      <c r="B355" s="25" t="s">
        <v>452</v>
      </c>
      <c r="C355" s="26" t="s">
        <v>54</v>
      </c>
      <c r="D355" s="25" t="s">
        <v>26</v>
      </c>
      <c r="E355" s="25" t="s">
        <v>38</v>
      </c>
      <c r="F355" s="27">
        <v>2969.7</v>
      </c>
      <c r="G355" s="27">
        <v>3465.3</v>
      </c>
      <c r="H355" s="27">
        <v>3436.8</v>
      </c>
    </row>
    <row r="356" spans="1:8" s="14" customFormat="1" ht="31.2" x14ac:dyDescent="0.3">
      <c r="A356" s="15" t="s">
        <v>454</v>
      </c>
      <c r="B356" s="16" t="s">
        <v>455</v>
      </c>
      <c r="C356" s="17"/>
      <c r="D356" s="16"/>
      <c r="E356" s="16"/>
      <c r="F356" s="18">
        <f>F357</f>
        <v>0</v>
      </c>
      <c r="G356" s="18">
        <f t="shared" ref="G356:H356" si="128">G357</f>
        <v>1347.7</v>
      </c>
      <c r="H356" s="18">
        <f t="shared" si="128"/>
        <v>2772.6</v>
      </c>
    </row>
    <row r="357" spans="1:8" s="28" customFormat="1" ht="46.8" x14ac:dyDescent="0.3">
      <c r="A357" s="24" t="s">
        <v>456</v>
      </c>
      <c r="B357" s="25" t="s">
        <v>455</v>
      </c>
      <c r="C357" s="26" t="s">
        <v>54</v>
      </c>
      <c r="D357" s="25" t="s">
        <v>26</v>
      </c>
      <c r="E357" s="25" t="s">
        <v>15</v>
      </c>
      <c r="F357" s="27"/>
      <c r="G357" s="27">
        <v>1347.7</v>
      </c>
      <c r="H357" s="27">
        <v>2772.6</v>
      </c>
    </row>
    <row r="358" spans="1:8" s="14" customFormat="1" ht="31.2" x14ac:dyDescent="0.3">
      <c r="A358" s="15" t="s">
        <v>457</v>
      </c>
      <c r="B358" s="16" t="s">
        <v>458</v>
      </c>
      <c r="C358" s="17"/>
      <c r="D358" s="16"/>
      <c r="E358" s="16"/>
      <c r="F358" s="18">
        <f>F359</f>
        <v>911.9</v>
      </c>
      <c r="G358" s="18">
        <f t="shared" ref="G358:H358" si="129">G359</f>
        <v>913.4</v>
      </c>
      <c r="H358" s="18">
        <f t="shared" si="129"/>
        <v>888.5</v>
      </c>
    </row>
    <row r="359" spans="1:8" s="28" customFormat="1" ht="46.8" x14ac:dyDescent="0.3">
      <c r="A359" s="24" t="s">
        <v>459</v>
      </c>
      <c r="B359" s="25" t="s">
        <v>458</v>
      </c>
      <c r="C359" s="26" t="s">
        <v>54</v>
      </c>
      <c r="D359" s="25" t="s">
        <v>26</v>
      </c>
      <c r="E359" s="25" t="s">
        <v>38</v>
      </c>
      <c r="F359" s="27">
        <v>911.9</v>
      </c>
      <c r="G359" s="27">
        <v>913.4</v>
      </c>
      <c r="H359" s="27">
        <v>888.5</v>
      </c>
    </row>
    <row r="360" spans="1:8" s="14" customFormat="1" ht="15.6" x14ac:dyDescent="0.3">
      <c r="A360" s="15" t="s">
        <v>460</v>
      </c>
      <c r="B360" s="16" t="s">
        <v>461</v>
      </c>
      <c r="C360" s="17"/>
      <c r="D360" s="16"/>
      <c r="E360" s="16"/>
      <c r="F360" s="18">
        <f>F361+F363</f>
        <v>4175.7</v>
      </c>
      <c r="G360" s="18">
        <f t="shared" ref="G360:H360" si="130">G361+G363</f>
        <v>188.6</v>
      </c>
      <c r="H360" s="18">
        <f t="shared" si="130"/>
        <v>4184.2</v>
      </c>
    </row>
    <row r="361" spans="1:8" s="14" customFormat="1" ht="31.2" x14ac:dyDescent="0.3">
      <c r="A361" s="15" t="s">
        <v>462</v>
      </c>
      <c r="B361" s="16" t="s">
        <v>463</v>
      </c>
      <c r="C361" s="17"/>
      <c r="D361" s="16"/>
      <c r="E361" s="16"/>
      <c r="F361" s="18">
        <f>F362</f>
        <v>3987.1</v>
      </c>
      <c r="G361" s="18">
        <f t="shared" ref="G361:H361" si="131">G362</f>
        <v>0</v>
      </c>
      <c r="H361" s="18">
        <f t="shared" si="131"/>
        <v>3995.6</v>
      </c>
    </row>
    <row r="362" spans="1:8" s="28" customFormat="1" ht="46.8" x14ac:dyDescent="0.3">
      <c r="A362" s="24" t="s">
        <v>464</v>
      </c>
      <c r="B362" s="25" t="s">
        <v>463</v>
      </c>
      <c r="C362" s="26" t="s">
        <v>54</v>
      </c>
      <c r="D362" s="25" t="s">
        <v>26</v>
      </c>
      <c r="E362" s="25" t="s">
        <v>38</v>
      </c>
      <c r="F362" s="27">
        <v>3987.1</v>
      </c>
      <c r="G362" s="27"/>
      <c r="H362" s="27">
        <v>3995.6</v>
      </c>
    </row>
    <row r="363" spans="1:8" s="14" customFormat="1" ht="31.2" x14ac:dyDescent="0.3">
      <c r="A363" s="15" t="s">
        <v>465</v>
      </c>
      <c r="B363" s="16" t="s">
        <v>466</v>
      </c>
      <c r="C363" s="17"/>
      <c r="D363" s="16"/>
      <c r="E363" s="16"/>
      <c r="F363" s="18">
        <f>F364</f>
        <v>188.6</v>
      </c>
      <c r="G363" s="18">
        <f t="shared" ref="G363:H363" si="132">G364</f>
        <v>188.6</v>
      </c>
      <c r="H363" s="18">
        <f t="shared" si="132"/>
        <v>188.6</v>
      </c>
    </row>
    <row r="364" spans="1:8" s="28" customFormat="1" ht="47.25" customHeight="1" x14ac:dyDescent="0.3">
      <c r="A364" s="24" t="s">
        <v>467</v>
      </c>
      <c r="B364" s="25" t="s">
        <v>466</v>
      </c>
      <c r="C364" s="26" t="s">
        <v>54</v>
      </c>
      <c r="D364" s="25" t="s">
        <v>26</v>
      </c>
      <c r="E364" s="25" t="s">
        <v>38</v>
      </c>
      <c r="F364" s="27">
        <v>188.6</v>
      </c>
      <c r="G364" s="27">
        <v>188.6</v>
      </c>
      <c r="H364" s="27">
        <v>188.6</v>
      </c>
    </row>
    <row r="365" spans="1:8" s="14" customFormat="1" ht="15.6" x14ac:dyDescent="0.3">
      <c r="A365" s="15" t="s">
        <v>468</v>
      </c>
      <c r="B365" s="16" t="s">
        <v>469</v>
      </c>
      <c r="C365" s="17"/>
      <c r="D365" s="16"/>
      <c r="E365" s="16"/>
      <c r="F365" s="18">
        <f>F366</f>
        <v>4687.1000000000004</v>
      </c>
      <c r="G365" s="18">
        <f t="shared" ref="G365:H365" si="133">G366</f>
        <v>9355.7999999999993</v>
      </c>
      <c r="H365" s="18">
        <f t="shared" si="133"/>
        <v>2245.6999999999998</v>
      </c>
    </row>
    <row r="366" spans="1:8" s="14" customFormat="1" ht="46.8" x14ac:dyDescent="0.3">
      <c r="A366" s="15" t="s">
        <v>470</v>
      </c>
      <c r="B366" s="16" t="s">
        <v>471</v>
      </c>
      <c r="C366" s="17"/>
      <c r="D366" s="16"/>
      <c r="E366" s="16"/>
      <c r="F366" s="18">
        <f>F367</f>
        <v>4687.1000000000004</v>
      </c>
      <c r="G366" s="18">
        <f>G367</f>
        <v>9355.7999999999993</v>
      </c>
      <c r="H366" s="18">
        <f>H367</f>
        <v>2245.6999999999998</v>
      </c>
    </row>
    <row r="367" spans="1:8" s="28" customFormat="1" ht="62.4" x14ac:dyDescent="0.3">
      <c r="A367" s="24" t="s">
        <v>472</v>
      </c>
      <c r="B367" s="25" t="s">
        <v>471</v>
      </c>
      <c r="C367" s="26" t="s">
        <v>54</v>
      </c>
      <c r="D367" s="25" t="s">
        <v>26</v>
      </c>
      <c r="E367" s="25" t="s">
        <v>38</v>
      </c>
      <c r="F367" s="27">
        <v>4687.1000000000004</v>
      </c>
      <c r="G367" s="27">
        <v>9355.7999999999993</v>
      </c>
      <c r="H367" s="27">
        <v>2245.6999999999998</v>
      </c>
    </row>
    <row r="368" spans="1:8" s="14" customFormat="1" ht="31.2" x14ac:dyDescent="0.3">
      <c r="A368" s="20" t="s">
        <v>473</v>
      </c>
      <c r="B368" s="21" t="s">
        <v>474</v>
      </c>
      <c r="C368" s="22"/>
      <c r="D368" s="21"/>
      <c r="E368" s="21"/>
      <c r="F368" s="23">
        <f>F369</f>
        <v>4361.5999999999995</v>
      </c>
      <c r="G368" s="23">
        <f t="shared" ref="G368:H368" si="134">G369</f>
        <v>5733.2</v>
      </c>
      <c r="H368" s="23">
        <f t="shared" si="134"/>
        <v>5764.4</v>
      </c>
    </row>
    <row r="369" spans="1:8" s="14" customFormat="1" ht="16.5" customHeight="1" x14ac:dyDescent="0.3">
      <c r="A369" s="15" t="s">
        <v>287</v>
      </c>
      <c r="B369" s="16" t="s">
        <v>475</v>
      </c>
      <c r="C369" s="17"/>
      <c r="D369" s="16"/>
      <c r="E369" s="16"/>
      <c r="F369" s="18">
        <f>F370+F372+F374</f>
        <v>4361.5999999999995</v>
      </c>
      <c r="G369" s="18">
        <f t="shared" ref="G369:H369" si="135">G370+G372+G374</f>
        <v>5733.2</v>
      </c>
      <c r="H369" s="18">
        <f t="shared" si="135"/>
        <v>5764.4</v>
      </c>
    </row>
    <row r="370" spans="1:8" s="14" customFormat="1" ht="78" x14ac:dyDescent="0.3">
      <c r="A370" s="19" t="s">
        <v>476</v>
      </c>
      <c r="B370" s="16" t="s">
        <v>477</v>
      </c>
      <c r="C370" s="17"/>
      <c r="D370" s="16"/>
      <c r="E370" s="16"/>
      <c r="F370" s="18">
        <f>F371</f>
        <v>2842.6</v>
      </c>
      <c r="G370" s="18">
        <f t="shared" ref="G370:H370" si="136">G371</f>
        <v>2842.6</v>
      </c>
      <c r="H370" s="18">
        <f t="shared" si="136"/>
        <v>2842.6</v>
      </c>
    </row>
    <row r="371" spans="1:8" s="28" customFormat="1" ht="93.6" x14ac:dyDescent="0.3">
      <c r="A371" s="29" t="s">
        <v>478</v>
      </c>
      <c r="B371" s="25" t="s">
        <v>477</v>
      </c>
      <c r="C371" s="26" t="s">
        <v>54</v>
      </c>
      <c r="D371" s="25" t="s">
        <v>26</v>
      </c>
      <c r="E371" s="25" t="s">
        <v>34</v>
      </c>
      <c r="F371" s="27">
        <v>2842.6</v>
      </c>
      <c r="G371" s="27">
        <v>2842.6</v>
      </c>
      <c r="H371" s="27">
        <v>2842.6</v>
      </c>
    </row>
    <row r="372" spans="1:8" s="14" customFormat="1" ht="46.8" x14ac:dyDescent="0.3">
      <c r="A372" s="15" t="s">
        <v>479</v>
      </c>
      <c r="B372" s="16" t="s">
        <v>480</v>
      </c>
      <c r="C372" s="17"/>
      <c r="D372" s="16"/>
      <c r="E372" s="16"/>
      <c r="F372" s="18">
        <f>F373</f>
        <v>843.3</v>
      </c>
      <c r="G372" s="18">
        <f t="shared" ref="G372:H372" si="137">G373</f>
        <v>843.3</v>
      </c>
      <c r="H372" s="18">
        <f t="shared" si="137"/>
        <v>843.3</v>
      </c>
    </row>
    <row r="373" spans="1:8" s="28" customFormat="1" ht="62.4" x14ac:dyDescent="0.3">
      <c r="A373" s="24" t="s">
        <v>481</v>
      </c>
      <c r="B373" s="25" t="s">
        <v>480</v>
      </c>
      <c r="C373" s="26" t="s">
        <v>13</v>
      </c>
      <c r="D373" s="25" t="s">
        <v>14</v>
      </c>
      <c r="E373" s="25" t="s">
        <v>19</v>
      </c>
      <c r="F373" s="27">
        <v>843.3</v>
      </c>
      <c r="G373" s="27">
        <v>843.3</v>
      </c>
      <c r="H373" s="27">
        <v>843.3</v>
      </c>
    </row>
    <row r="374" spans="1:8" s="14" customFormat="1" ht="31.2" x14ac:dyDescent="0.3">
      <c r="A374" s="15" t="s">
        <v>482</v>
      </c>
      <c r="B374" s="16" t="s">
        <v>483</v>
      </c>
      <c r="C374" s="17"/>
      <c r="D374" s="16"/>
      <c r="E374" s="16"/>
      <c r="F374" s="18">
        <f>F375</f>
        <v>675.7</v>
      </c>
      <c r="G374" s="18">
        <f t="shared" ref="G374:H374" si="138">G375</f>
        <v>2047.3</v>
      </c>
      <c r="H374" s="18">
        <f t="shared" si="138"/>
        <v>2078.5</v>
      </c>
    </row>
    <row r="375" spans="1:8" s="28" customFormat="1" ht="46.8" x14ac:dyDescent="0.3">
      <c r="A375" s="24" t="s">
        <v>484</v>
      </c>
      <c r="B375" s="25" t="s">
        <v>483</v>
      </c>
      <c r="C375" s="26" t="s">
        <v>54</v>
      </c>
      <c r="D375" s="25" t="s">
        <v>26</v>
      </c>
      <c r="E375" s="25" t="s">
        <v>34</v>
      </c>
      <c r="F375" s="27">
        <v>675.7</v>
      </c>
      <c r="G375" s="27">
        <v>2047.3</v>
      </c>
      <c r="H375" s="27">
        <v>2078.5</v>
      </c>
    </row>
    <row r="376" spans="1:8" s="14" customFormat="1" ht="31.2" x14ac:dyDescent="0.3">
      <c r="A376" s="36" t="s">
        <v>485</v>
      </c>
      <c r="B376" s="21" t="s">
        <v>486</v>
      </c>
      <c r="C376" s="22"/>
      <c r="D376" s="21"/>
      <c r="E376" s="21"/>
      <c r="F376" s="23">
        <f>F377</f>
        <v>132173</v>
      </c>
      <c r="G376" s="23">
        <f t="shared" ref="G376:H376" si="139">G377</f>
        <v>0</v>
      </c>
      <c r="H376" s="23">
        <f t="shared" si="139"/>
        <v>0</v>
      </c>
    </row>
    <row r="377" spans="1:8" s="14" customFormat="1" ht="31.2" x14ac:dyDescent="0.3">
      <c r="A377" s="37" t="s">
        <v>487</v>
      </c>
      <c r="B377" s="16" t="s">
        <v>488</v>
      </c>
      <c r="C377" s="17"/>
      <c r="D377" s="16"/>
      <c r="E377" s="16"/>
      <c r="F377" s="18">
        <f>F380+F378</f>
        <v>132173</v>
      </c>
      <c r="G377" s="18">
        <f t="shared" ref="G377:H377" si="140">G380</f>
        <v>0</v>
      </c>
      <c r="H377" s="18">
        <f t="shared" si="140"/>
        <v>0</v>
      </c>
    </row>
    <row r="378" spans="1:8" s="14" customFormat="1" ht="31.2" x14ac:dyDescent="0.3">
      <c r="A378" s="37" t="s">
        <v>720</v>
      </c>
      <c r="B378" s="16" t="s">
        <v>719</v>
      </c>
      <c r="C378" s="17"/>
      <c r="D378" s="16"/>
      <c r="E378" s="16"/>
      <c r="F378" s="18">
        <f>F379</f>
        <v>105738.4</v>
      </c>
      <c r="G378" s="18">
        <f t="shared" ref="G378:H380" si="141">G379</f>
        <v>0</v>
      </c>
      <c r="H378" s="18">
        <f t="shared" si="141"/>
        <v>0</v>
      </c>
    </row>
    <row r="379" spans="1:8" s="28" customFormat="1" ht="49.5" customHeight="1" x14ac:dyDescent="0.3">
      <c r="A379" s="30" t="s">
        <v>721</v>
      </c>
      <c r="B379" s="25" t="s">
        <v>719</v>
      </c>
      <c r="C379" s="26" t="s">
        <v>54</v>
      </c>
      <c r="D379" s="25" t="s">
        <v>399</v>
      </c>
      <c r="E379" s="25" t="s">
        <v>34</v>
      </c>
      <c r="F379" s="27">
        <v>105738.4</v>
      </c>
      <c r="G379" s="27">
        <v>0</v>
      </c>
      <c r="H379" s="27">
        <v>0</v>
      </c>
    </row>
    <row r="380" spans="1:8" s="14" customFormat="1" ht="31.2" x14ac:dyDescent="0.3">
      <c r="A380" s="37" t="s">
        <v>489</v>
      </c>
      <c r="B380" s="16" t="s">
        <v>490</v>
      </c>
      <c r="C380" s="17"/>
      <c r="D380" s="16"/>
      <c r="E380" s="16"/>
      <c r="F380" s="18">
        <f>F381</f>
        <v>26434.6</v>
      </c>
      <c r="G380" s="18">
        <f t="shared" si="141"/>
        <v>0</v>
      </c>
      <c r="H380" s="18">
        <f t="shared" si="141"/>
        <v>0</v>
      </c>
    </row>
    <row r="381" spans="1:8" s="28" customFormat="1" ht="46.8" x14ac:dyDescent="0.3">
      <c r="A381" s="30" t="s">
        <v>491</v>
      </c>
      <c r="B381" s="25" t="s">
        <v>490</v>
      </c>
      <c r="C381" s="26" t="s">
        <v>54</v>
      </c>
      <c r="D381" s="25" t="s">
        <v>399</v>
      </c>
      <c r="E381" s="25" t="s">
        <v>34</v>
      </c>
      <c r="F381" s="27">
        <v>26434.6</v>
      </c>
      <c r="G381" s="27">
        <v>0</v>
      </c>
      <c r="H381" s="27">
        <v>0</v>
      </c>
    </row>
    <row r="382" spans="1:8" s="14" customFormat="1" ht="46.8" x14ac:dyDescent="0.3">
      <c r="A382" s="36" t="s">
        <v>492</v>
      </c>
      <c r="B382" s="21" t="s">
        <v>493</v>
      </c>
      <c r="C382" s="22"/>
      <c r="D382" s="21"/>
      <c r="E382" s="21"/>
      <c r="F382" s="23">
        <f>F383</f>
        <v>5282</v>
      </c>
      <c r="G382" s="23">
        <f t="shared" ref="G382:H384" si="142">G383</f>
        <v>5282</v>
      </c>
      <c r="H382" s="23">
        <f t="shared" si="142"/>
        <v>5282</v>
      </c>
    </row>
    <row r="383" spans="1:8" s="14" customFormat="1" ht="18" customHeight="1" x14ac:dyDescent="0.3">
      <c r="A383" s="37" t="s">
        <v>287</v>
      </c>
      <c r="B383" s="16" t="s">
        <v>494</v>
      </c>
      <c r="C383" s="17"/>
      <c r="D383" s="16"/>
      <c r="E383" s="16"/>
      <c r="F383" s="18">
        <f>F384</f>
        <v>5282</v>
      </c>
      <c r="G383" s="18">
        <f t="shared" si="142"/>
        <v>5282</v>
      </c>
      <c r="H383" s="18">
        <f t="shared" si="142"/>
        <v>5282</v>
      </c>
    </row>
    <row r="384" spans="1:8" s="14" customFormat="1" ht="31.2" x14ac:dyDescent="0.3">
      <c r="A384" s="37" t="s">
        <v>495</v>
      </c>
      <c r="B384" s="16" t="s">
        <v>496</v>
      </c>
      <c r="C384" s="17"/>
      <c r="D384" s="16"/>
      <c r="E384" s="16"/>
      <c r="F384" s="18">
        <f>F385</f>
        <v>5282</v>
      </c>
      <c r="G384" s="18">
        <f t="shared" si="142"/>
        <v>5282</v>
      </c>
      <c r="H384" s="18">
        <f t="shared" si="142"/>
        <v>5282</v>
      </c>
    </row>
    <row r="385" spans="1:8" s="28" customFormat="1" ht="46.8" x14ac:dyDescent="0.3">
      <c r="A385" s="30" t="s">
        <v>497</v>
      </c>
      <c r="B385" s="25" t="s">
        <v>496</v>
      </c>
      <c r="C385" s="26" t="s">
        <v>54</v>
      </c>
      <c r="D385" s="25" t="s">
        <v>26</v>
      </c>
      <c r="E385" s="25" t="s">
        <v>38</v>
      </c>
      <c r="F385" s="27">
        <v>5282</v>
      </c>
      <c r="G385" s="27">
        <v>5282</v>
      </c>
      <c r="H385" s="27">
        <v>5282</v>
      </c>
    </row>
    <row r="386" spans="1:8" s="14" customFormat="1" ht="46.8" x14ac:dyDescent="0.3">
      <c r="A386" s="36" t="s">
        <v>498</v>
      </c>
      <c r="B386" s="21" t="s">
        <v>499</v>
      </c>
      <c r="C386" s="22"/>
      <c r="D386" s="21"/>
      <c r="E386" s="21"/>
      <c r="F386" s="23">
        <f>F387+F390</f>
        <v>290</v>
      </c>
      <c r="G386" s="23">
        <f t="shared" ref="G386:H386" si="143">G387+G390</f>
        <v>0</v>
      </c>
      <c r="H386" s="23">
        <f t="shared" si="143"/>
        <v>0</v>
      </c>
    </row>
    <row r="387" spans="1:8" s="14" customFormat="1" ht="15.6" x14ac:dyDescent="0.3">
      <c r="A387" s="15" t="s">
        <v>171</v>
      </c>
      <c r="B387" s="16" t="s">
        <v>500</v>
      </c>
      <c r="C387" s="17"/>
      <c r="D387" s="16"/>
      <c r="E387" s="16"/>
      <c r="F387" s="18">
        <f>F388</f>
        <v>240</v>
      </c>
      <c r="G387" s="18">
        <f t="shared" ref="G387:H387" si="144">G388</f>
        <v>0</v>
      </c>
      <c r="H387" s="18">
        <f t="shared" si="144"/>
        <v>0</v>
      </c>
    </row>
    <row r="388" spans="1:8" s="14" customFormat="1" ht="46.8" x14ac:dyDescent="0.3">
      <c r="A388" s="15" t="s">
        <v>501</v>
      </c>
      <c r="B388" s="16" t="s">
        <v>502</v>
      </c>
      <c r="C388" s="17"/>
      <c r="D388" s="16"/>
      <c r="E388" s="16"/>
      <c r="F388" s="18">
        <f>F389</f>
        <v>240</v>
      </c>
      <c r="G388" s="18">
        <f t="shared" ref="G388:H388" si="145">G389</f>
        <v>0</v>
      </c>
      <c r="H388" s="18">
        <f t="shared" si="145"/>
        <v>0</v>
      </c>
    </row>
    <row r="389" spans="1:8" s="28" customFormat="1" ht="46.8" x14ac:dyDescent="0.3">
      <c r="A389" s="24" t="s">
        <v>503</v>
      </c>
      <c r="B389" s="25" t="s">
        <v>502</v>
      </c>
      <c r="C389" s="26" t="s">
        <v>33</v>
      </c>
      <c r="D389" s="25" t="s">
        <v>19</v>
      </c>
      <c r="E389" s="25" t="s">
        <v>110</v>
      </c>
      <c r="F389" s="27">
        <v>240</v>
      </c>
      <c r="G389" s="27">
        <v>0</v>
      </c>
      <c r="H389" s="27">
        <v>0</v>
      </c>
    </row>
    <row r="390" spans="1:8" s="14" customFormat="1" ht="15.6" x14ac:dyDescent="0.3">
      <c r="A390" s="15" t="s">
        <v>504</v>
      </c>
      <c r="B390" s="16" t="s">
        <v>505</v>
      </c>
      <c r="C390" s="17"/>
      <c r="D390" s="16"/>
      <c r="E390" s="16"/>
      <c r="F390" s="18">
        <f>F391</f>
        <v>50</v>
      </c>
      <c r="G390" s="18">
        <f t="shared" ref="G390:H390" si="146">G391</f>
        <v>0</v>
      </c>
      <c r="H390" s="18">
        <f t="shared" si="146"/>
        <v>0</v>
      </c>
    </row>
    <row r="391" spans="1:8" s="28" customFormat="1" ht="46.8" x14ac:dyDescent="0.3">
      <c r="A391" s="24" t="s">
        <v>506</v>
      </c>
      <c r="B391" s="25" t="s">
        <v>505</v>
      </c>
      <c r="C391" s="26" t="s">
        <v>177</v>
      </c>
      <c r="D391" s="25" t="s">
        <v>19</v>
      </c>
      <c r="E391" s="25" t="s">
        <v>399</v>
      </c>
      <c r="F391" s="27">
        <v>50</v>
      </c>
      <c r="G391" s="27">
        <v>0</v>
      </c>
      <c r="H391" s="27">
        <v>0</v>
      </c>
    </row>
    <row r="392" spans="1:8" s="14" customFormat="1" ht="15.6" x14ac:dyDescent="0.3">
      <c r="A392" s="20" t="s">
        <v>507</v>
      </c>
      <c r="B392" s="21" t="s">
        <v>508</v>
      </c>
      <c r="C392" s="22"/>
      <c r="D392" s="21"/>
      <c r="E392" s="21"/>
      <c r="F392" s="23">
        <f>F393+F396+F399+F401+F413+F416+F418+F421+F423+F425+F428+F431+F434+F441+F444+F453+F459+F462+F473+F476</f>
        <v>148636.19999999998</v>
      </c>
      <c r="G392" s="23">
        <f>G393+G396+G399+G401+G413+G416+G418+G421+G423+G425+G428+G431+G434+G441+G444+G453+G459+G462+G473+G476+G456</f>
        <v>111411.40000000002</v>
      </c>
      <c r="H392" s="23">
        <f>H393+H396+H399+H401+H413+H416+H418+H421+H423+H425+H428+H431+H434+H441+H444+H453+H459+H462+H473+H476+H456</f>
        <v>111869.6</v>
      </c>
    </row>
    <row r="393" spans="1:8" s="14" customFormat="1" ht="15.6" x14ac:dyDescent="0.3">
      <c r="A393" s="15" t="s">
        <v>509</v>
      </c>
      <c r="B393" s="16" t="s">
        <v>510</v>
      </c>
      <c r="C393" s="17"/>
      <c r="D393" s="16"/>
      <c r="E393" s="16"/>
      <c r="F393" s="18">
        <f>F394+F395</f>
        <v>307.90000000000003</v>
      </c>
      <c r="G393" s="18">
        <f t="shared" ref="G393:H393" si="147">G394+G395</f>
        <v>307.90000000000003</v>
      </c>
      <c r="H393" s="18">
        <f t="shared" si="147"/>
        <v>307.90000000000003</v>
      </c>
    </row>
    <row r="394" spans="1:8" s="28" customFormat="1" ht="62.4" x14ac:dyDescent="0.3">
      <c r="A394" s="29" t="s">
        <v>511</v>
      </c>
      <c r="B394" s="25" t="s">
        <v>510</v>
      </c>
      <c r="C394" s="26" t="s">
        <v>25</v>
      </c>
      <c r="D394" s="25" t="s">
        <v>34</v>
      </c>
      <c r="E394" s="25" t="s">
        <v>308</v>
      </c>
      <c r="F394" s="27">
        <v>290.8</v>
      </c>
      <c r="G394" s="27">
        <v>297.8</v>
      </c>
      <c r="H394" s="27">
        <v>297.8</v>
      </c>
    </row>
    <row r="395" spans="1:8" s="28" customFormat="1" ht="46.8" x14ac:dyDescent="0.3">
      <c r="A395" s="24" t="s">
        <v>512</v>
      </c>
      <c r="B395" s="25" t="s">
        <v>510</v>
      </c>
      <c r="C395" s="26" t="s">
        <v>54</v>
      </c>
      <c r="D395" s="25" t="s">
        <v>34</v>
      </c>
      <c r="E395" s="25" t="s">
        <v>308</v>
      </c>
      <c r="F395" s="27">
        <v>17.100000000000001</v>
      </c>
      <c r="G395" s="27">
        <v>10.1</v>
      </c>
      <c r="H395" s="27">
        <v>10.1</v>
      </c>
    </row>
    <row r="396" spans="1:8" s="14" customFormat="1" ht="31.2" x14ac:dyDescent="0.3">
      <c r="A396" s="15" t="s">
        <v>513</v>
      </c>
      <c r="B396" s="16" t="s">
        <v>514</v>
      </c>
      <c r="C396" s="17"/>
      <c r="D396" s="16"/>
      <c r="E396" s="16"/>
      <c r="F396" s="18">
        <f>F397+F398</f>
        <v>265.8</v>
      </c>
      <c r="G396" s="18">
        <f t="shared" ref="G396:H396" si="148">G397+G398</f>
        <v>265.8</v>
      </c>
      <c r="H396" s="18">
        <f t="shared" si="148"/>
        <v>265.8</v>
      </c>
    </row>
    <row r="397" spans="1:8" s="28" customFormat="1" ht="78" x14ac:dyDescent="0.3">
      <c r="A397" s="29" t="s">
        <v>515</v>
      </c>
      <c r="B397" s="25" t="s">
        <v>514</v>
      </c>
      <c r="C397" s="26" t="s">
        <v>25</v>
      </c>
      <c r="D397" s="25" t="s">
        <v>110</v>
      </c>
      <c r="E397" s="25" t="s">
        <v>19</v>
      </c>
      <c r="F397" s="27">
        <v>14.1</v>
      </c>
      <c r="G397" s="27">
        <v>6</v>
      </c>
      <c r="H397" s="27">
        <v>6</v>
      </c>
    </row>
    <row r="398" spans="1:8" s="28" customFormat="1" ht="46.8" x14ac:dyDescent="0.3">
      <c r="A398" s="24" t="s">
        <v>516</v>
      </c>
      <c r="B398" s="25" t="s">
        <v>514</v>
      </c>
      <c r="C398" s="26" t="s">
        <v>54</v>
      </c>
      <c r="D398" s="25" t="s">
        <v>110</v>
      </c>
      <c r="E398" s="25" t="s">
        <v>19</v>
      </c>
      <c r="F398" s="27">
        <v>251.7</v>
      </c>
      <c r="G398" s="27">
        <v>259.8</v>
      </c>
      <c r="H398" s="27">
        <v>259.8</v>
      </c>
    </row>
    <row r="399" spans="1:8" s="14" customFormat="1" ht="15.6" x14ac:dyDescent="0.3">
      <c r="A399" s="15" t="s">
        <v>517</v>
      </c>
      <c r="B399" s="16" t="s">
        <v>518</v>
      </c>
      <c r="C399" s="17"/>
      <c r="D399" s="16"/>
      <c r="E399" s="16"/>
      <c r="F399" s="18">
        <f>F400</f>
        <v>1684.9</v>
      </c>
      <c r="G399" s="18">
        <f t="shared" ref="G399:H399" si="149">G400</f>
        <v>1684.9</v>
      </c>
      <c r="H399" s="18">
        <f t="shared" si="149"/>
        <v>1684.9</v>
      </c>
    </row>
    <row r="400" spans="1:8" s="28" customFormat="1" ht="62.4" x14ac:dyDescent="0.3">
      <c r="A400" s="24" t="s">
        <v>519</v>
      </c>
      <c r="B400" s="25" t="s">
        <v>518</v>
      </c>
      <c r="C400" s="26" t="s">
        <v>25</v>
      </c>
      <c r="D400" s="25" t="s">
        <v>34</v>
      </c>
      <c r="E400" s="25" t="s">
        <v>38</v>
      </c>
      <c r="F400" s="27">
        <v>1684.9</v>
      </c>
      <c r="G400" s="27">
        <v>1684.9</v>
      </c>
      <c r="H400" s="27">
        <v>1684.9</v>
      </c>
    </row>
    <row r="401" spans="1:8" s="14" customFormat="1" ht="15.6" x14ac:dyDescent="0.3">
      <c r="A401" s="15" t="s">
        <v>275</v>
      </c>
      <c r="B401" s="16" t="s">
        <v>520</v>
      </c>
      <c r="C401" s="17"/>
      <c r="D401" s="16"/>
      <c r="E401" s="16"/>
      <c r="F401" s="18">
        <f>F402+F403+F404+F405+F406+F407+F408+F409+F410+F411+F412</f>
        <v>75539.199999999997</v>
      </c>
      <c r="G401" s="18">
        <f t="shared" ref="G401:H401" si="150">G402+G403+G404+G405+G406+G407+G408+G409+G410+G411</f>
        <v>67162.000000000015</v>
      </c>
      <c r="H401" s="18">
        <f t="shared" si="150"/>
        <v>67396</v>
      </c>
    </row>
    <row r="402" spans="1:8" s="28" customFormat="1" ht="62.4" x14ac:dyDescent="0.3">
      <c r="A402" s="24" t="s">
        <v>350</v>
      </c>
      <c r="B402" s="25" t="s">
        <v>520</v>
      </c>
      <c r="C402" s="26" t="s">
        <v>25</v>
      </c>
      <c r="D402" s="25" t="s">
        <v>34</v>
      </c>
      <c r="E402" s="25" t="s">
        <v>15</v>
      </c>
      <c r="F402" s="27">
        <v>2503.4</v>
      </c>
      <c r="G402" s="27">
        <v>2473.4</v>
      </c>
      <c r="H402" s="27">
        <v>2473.4</v>
      </c>
    </row>
    <row r="403" spans="1:8" s="28" customFormat="1" ht="62.4" x14ac:dyDescent="0.3">
      <c r="A403" s="24" t="s">
        <v>350</v>
      </c>
      <c r="B403" s="25" t="s">
        <v>520</v>
      </c>
      <c r="C403" s="26" t="s">
        <v>25</v>
      </c>
      <c r="D403" s="25" t="s">
        <v>34</v>
      </c>
      <c r="E403" s="25" t="s">
        <v>19</v>
      </c>
      <c r="F403" s="27">
        <v>32068.400000000001</v>
      </c>
      <c r="G403" s="27">
        <v>31268.400000000001</v>
      </c>
      <c r="H403" s="27">
        <v>31268.400000000001</v>
      </c>
    </row>
    <row r="404" spans="1:8" s="28" customFormat="1" ht="62.4" x14ac:dyDescent="0.3">
      <c r="A404" s="24" t="s">
        <v>350</v>
      </c>
      <c r="B404" s="25" t="s">
        <v>520</v>
      </c>
      <c r="C404" s="26" t="s">
        <v>25</v>
      </c>
      <c r="D404" s="25" t="s">
        <v>34</v>
      </c>
      <c r="E404" s="25" t="s">
        <v>161</v>
      </c>
      <c r="F404" s="27">
        <v>16662.599999999999</v>
      </c>
      <c r="G404" s="27">
        <v>16372.6</v>
      </c>
      <c r="H404" s="27">
        <v>16372.6</v>
      </c>
    </row>
    <row r="405" spans="1:8" s="28" customFormat="1" ht="62.4" x14ac:dyDescent="0.3">
      <c r="A405" s="24" t="s">
        <v>350</v>
      </c>
      <c r="B405" s="25" t="s">
        <v>520</v>
      </c>
      <c r="C405" s="26" t="s">
        <v>25</v>
      </c>
      <c r="D405" s="25" t="s">
        <v>26</v>
      </c>
      <c r="E405" s="25" t="s">
        <v>27</v>
      </c>
      <c r="F405" s="27">
        <v>3259.7</v>
      </c>
      <c r="G405" s="27">
        <v>3249.7</v>
      </c>
      <c r="H405" s="27">
        <v>3249.7</v>
      </c>
    </row>
    <row r="406" spans="1:8" s="28" customFormat="1" ht="62.4" x14ac:dyDescent="0.3">
      <c r="A406" s="24" t="s">
        <v>350</v>
      </c>
      <c r="B406" s="25" t="s">
        <v>520</v>
      </c>
      <c r="C406" s="26" t="s">
        <v>25</v>
      </c>
      <c r="D406" s="25" t="s">
        <v>110</v>
      </c>
      <c r="E406" s="25" t="s">
        <v>19</v>
      </c>
      <c r="F406" s="27">
        <v>614.9</v>
      </c>
      <c r="G406" s="27">
        <v>608.9</v>
      </c>
      <c r="H406" s="27">
        <v>608.9</v>
      </c>
    </row>
    <row r="407" spans="1:8" s="28" customFormat="1" ht="62.4" x14ac:dyDescent="0.3">
      <c r="A407" s="24" t="s">
        <v>350</v>
      </c>
      <c r="B407" s="25" t="s">
        <v>520</v>
      </c>
      <c r="C407" s="26" t="s">
        <v>25</v>
      </c>
      <c r="D407" s="25" t="s">
        <v>313</v>
      </c>
      <c r="E407" s="25" t="s">
        <v>399</v>
      </c>
      <c r="F407" s="27">
        <v>4444.8999999999996</v>
      </c>
      <c r="G407" s="27">
        <v>4437.8</v>
      </c>
      <c r="H407" s="27">
        <v>4437.8</v>
      </c>
    </row>
    <row r="408" spans="1:8" s="28" customFormat="1" ht="31.2" x14ac:dyDescent="0.3">
      <c r="A408" s="24" t="s">
        <v>351</v>
      </c>
      <c r="B408" s="25" t="s">
        <v>520</v>
      </c>
      <c r="C408" s="26" t="s">
        <v>54</v>
      </c>
      <c r="D408" s="25" t="s">
        <v>34</v>
      </c>
      <c r="E408" s="25" t="s">
        <v>15</v>
      </c>
      <c r="F408" s="27">
        <v>459.1</v>
      </c>
      <c r="G408" s="27">
        <v>242.4</v>
      </c>
      <c r="H408" s="27">
        <v>272.39999999999998</v>
      </c>
    </row>
    <row r="409" spans="1:8" s="28" customFormat="1" ht="31.2" x14ac:dyDescent="0.3">
      <c r="A409" s="24" t="s">
        <v>351</v>
      </c>
      <c r="B409" s="25" t="s">
        <v>520</v>
      </c>
      <c r="C409" s="26" t="s">
        <v>54</v>
      </c>
      <c r="D409" s="25" t="s">
        <v>34</v>
      </c>
      <c r="E409" s="25" t="s">
        <v>19</v>
      </c>
      <c r="F409" s="27">
        <v>8856</v>
      </c>
      <c r="G409" s="27">
        <v>5623.5</v>
      </c>
      <c r="H409" s="27">
        <v>6342.4</v>
      </c>
    </row>
    <row r="410" spans="1:8" s="28" customFormat="1" ht="31.2" x14ac:dyDescent="0.3">
      <c r="A410" s="24" t="s">
        <v>351</v>
      </c>
      <c r="B410" s="25" t="s">
        <v>520</v>
      </c>
      <c r="C410" s="26" t="s">
        <v>54</v>
      </c>
      <c r="D410" s="25" t="s">
        <v>34</v>
      </c>
      <c r="E410" s="25" t="s">
        <v>161</v>
      </c>
      <c r="F410" s="27">
        <v>5575.8</v>
      </c>
      <c r="G410" s="27">
        <v>2166.1999999999998</v>
      </c>
      <c r="H410" s="27">
        <v>1594.7</v>
      </c>
    </row>
    <row r="411" spans="1:8" s="28" customFormat="1" ht="31.2" x14ac:dyDescent="0.3">
      <c r="A411" s="24" t="s">
        <v>351</v>
      </c>
      <c r="B411" s="25" t="s">
        <v>520</v>
      </c>
      <c r="C411" s="26" t="s">
        <v>54</v>
      </c>
      <c r="D411" s="25" t="s">
        <v>313</v>
      </c>
      <c r="E411" s="25" t="s">
        <v>399</v>
      </c>
      <c r="F411" s="27">
        <v>1084.4000000000001</v>
      </c>
      <c r="G411" s="27">
        <v>719.1</v>
      </c>
      <c r="H411" s="27">
        <v>775.7</v>
      </c>
    </row>
    <row r="412" spans="1:8" s="28" customFormat="1" ht="31.2" x14ac:dyDescent="0.3">
      <c r="A412" s="34" t="s">
        <v>743</v>
      </c>
      <c r="B412" s="25" t="s">
        <v>520</v>
      </c>
      <c r="C412" s="26">
        <v>300</v>
      </c>
      <c r="D412" s="25" t="s">
        <v>34</v>
      </c>
      <c r="E412" s="25" t="s">
        <v>161</v>
      </c>
      <c r="F412" s="27">
        <v>10</v>
      </c>
      <c r="G412" s="27"/>
      <c r="H412" s="27"/>
    </row>
    <row r="413" spans="1:8" s="14" customFormat="1" ht="31.2" x14ac:dyDescent="0.3">
      <c r="A413" s="15" t="s">
        <v>521</v>
      </c>
      <c r="B413" s="16" t="s">
        <v>522</v>
      </c>
      <c r="C413" s="17"/>
      <c r="D413" s="16"/>
      <c r="E413" s="16"/>
      <c r="F413" s="18">
        <f>F414+F415</f>
        <v>1634.5</v>
      </c>
      <c r="G413" s="18">
        <f t="shared" ref="G413:H413" si="151">G414+G415</f>
        <v>1439.6</v>
      </c>
      <c r="H413" s="18">
        <f t="shared" si="151"/>
        <v>1444.6</v>
      </c>
    </row>
    <row r="414" spans="1:8" s="28" customFormat="1" ht="64.5" customHeight="1" x14ac:dyDescent="0.3">
      <c r="A414" s="29" t="s">
        <v>523</v>
      </c>
      <c r="B414" s="25" t="s">
        <v>522</v>
      </c>
      <c r="C414" s="26" t="s">
        <v>25</v>
      </c>
      <c r="D414" s="25" t="s">
        <v>34</v>
      </c>
      <c r="E414" s="25" t="s">
        <v>161</v>
      </c>
      <c r="F414" s="27">
        <v>1574.3</v>
      </c>
      <c r="G414" s="27">
        <v>1391.8</v>
      </c>
      <c r="H414" s="27">
        <v>1391.8</v>
      </c>
    </row>
    <row r="415" spans="1:8" s="28" customFormat="1" ht="46.8" x14ac:dyDescent="0.3">
      <c r="A415" s="24" t="s">
        <v>524</v>
      </c>
      <c r="B415" s="25" t="s">
        <v>522</v>
      </c>
      <c r="C415" s="26" t="s">
        <v>54</v>
      </c>
      <c r="D415" s="25" t="s">
        <v>34</v>
      </c>
      <c r="E415" s="25" t="s">
        <v>161</v>
      </c>
      <c r="F415" s="27">
        <v>60.2</v>
      </c>
      <c r="G415" s="27">
        <v>47.8</v>
      </c>
      <c r="H415" s="27">
        <v>52.8</v>
      </c>
    </row>
    <row r="416" spans="1:8" s="14" customFormat="1" ht="15.6" x14ac:dyDescent="0.3">
      <c r="A416" s="15" t="s">
        <v>525</v>
      </c>
      <c r="B416" s="16" t="s">
        <v>526</v>
      </c>
      <c r="C416" s="17"/>
      <c r="D416" s="16"/>
      <c r="E416" s="16"/>
      <c r="F416" s="18">
        <f>F417</f>
        <v>1223</v>
      </c>
      <c r="G416" s="18">
        <f t="shared" ref="G416:H416" si="152">G417</f>
        <v>1223</v>
      </c>
      <c r="H416" s="18">
        <f t="shared" si="152"/>
        <v>1223</v>
      </c>
    </row>
    <row r="417" spans="1:8" s="28" customFormat="1" ht="62.4" x14ac:dyDescent="0.3">
      <c r="A417" s="29" t="s">
        <v>527</v>
      </c>
      <c r="B417" s="25" t="s">
        <v>526</v>
      </c>
      <c r="C417" s="26" t="s">
        <v>25</v>
      </c>
      <c r="D417" s="25" t="s">
        <v>34</v>
      </c>
      <c r="E417" s="25" t="s">
        <v>15</v>
      </c>
      <c r="F417" s="27">
        <v>1223</v>
      </c>
      <c r="G417" s="27">
        <v>1223</v>
      </c>
      <c r="H417" s="27">
        <v>1223</v>
      </c>
    </row>
    <row r="418" spans="1:8" s="14" customFormat="1" ht="15.6" x14ac:dyDescent="0.3">
      <c r="A418" s="15" t="s">
        <v>528</v>
      </c>
      <c r="B418" s="16" t="s">
        <v>529</v>
      </c>
      <c r="C418" s="17"/>
      <c r="D418" s="16"/>
      <c r="E418" s="16"/>
      <c r="F418" s="18">
        <f>F419+F420</f>
        <v>370.8</v>
      </c>
      <c r="G418" s="18">
        <f t="shared" ref="G418:H418" si="153">G419+G420</f>
        <v>370.8</v>
      </c>
      <c r="H418" s="18">
        <f t="shared" si="153"/>
        <v>370.8</v>
      </c>
    </row>
    <row r="419" spans="1:8" s="28" customFormat="1" ht="62.4" x14ac:dyDescent="0.3">
      <c r="A419" s="29" t="s">
        <v>530</v>
      </c>
      <c r="B419" s="25" t="s">
        <v>529</v>
      </c>
      <c r="C419" s="26" t="s">
        <v>25</v>
      </c>
      <c r="D419" s="25" t="s">
        <v>19</v>
      </c>
      <c r="E419" s="25" t="s">
        <v>34</v>
      </c>
      <c r="F419" s="27">
        <v>295.10000000000002</v>
      </c>
      <c r="G419" s="27">
        <v>295.10000000000002</v>
      </c>
      <c r="H419" s="27">
        <v>295.10000000000002</v>
      </c>
    </row>
    <row r="420" spans="1:8" s="28" customFormat="1" ht="46.8" x14ac:dyDescent="0.3">
      <c r="A420" s="24" t="s">
        <v>531</v>
      </c>
      <c r="B420" s="25" t="s">
        <v>529</v>
      </c>
      <c r="C420" s="26" t="s">
        <v>54</v>
      </c>
      <c r="D420" s="25" t="s">
        <v>19</v>
      </c>
      <c r="E420" s="25" t="s">
        <v>34</v>
      </c>
      <c r="F420" s="27">
        <v>75.7</v>
      </c>
      <c r="G420" s="27">
        <v>75.7</v>
      </c>
      <c r="H420" s="27">
        <v>75.7</v>
      </c>
    </row>
    <row r="421" spans="1:8" s="14" customFormat="1" ht="31.2" x14ac:dyDescent="0.3">
      <c r="A421" s="15" t="s">
        <v>532</v>
      </c>
      <c r="B421" s="16" t="s">
        <v>533</v>
      </c>
      <c r="C421" s="17"/>
      <c r="D421" s="16"/>
      <c r="E421" s="16"/>
      <c r="F421" s="18">
        <f>F422</f>
        <v>1641.8</v>
      </c>
      <c r="G421" s="18">
        <f t="shared" ref="G421:H421" si="154">G422</f>
        <v>1641.8</v>
      </c>
      <c r="H421" s="18">
        <f t="shared" si="154"/>
        <v>1641.8</v>
      </c>
    </row>
    <row r="422" spans="1:8" s="28" customFormat="1" ht="64.5" customHeight="1" x14ac:dyDescent="0.3">
      <c r="A422" s="29" t="s">
        <v>534</v>
      </c>
      <c r="B422" s="25" t="s">
        <v>533</v>
      </c>
      <c r="C422" s="26" t="s">
        <v>25</v>
      </c>
      <c r="D422" s="25" t="s">
        <v>34</v>
      </c>
      <c r="E422" s="25" t="s">
        <v>161</v>
      </c>
      <c r="F422" s="27">
        <v>1641.8</v>
      </c>
      <c r="G422" s="27">
        <v>1641.8</v>
      </c>
      <c r="H422" s="27">
        <v>1641.8</v>
      </c>
    </row>
    <row r="423" spans="1:8" s="14" customFormat="1" ht="46.8" x14ac:dyDescent="0.3">
      <c r="A423" s="15" t="s">
        <v>535</v>
      </c>
      <c r="B423" s="16" t="s">
        <v>536</v>
      </c>
      <c r="C423" s="17"/>
      <c r="D423" s="16"/>
      <c r="E423" s="16"/>
      <c r="F423" s="18">
        <f>F424</f>
        <v>3.4</v>
      </c>
      <c r="G423" s="18">
        <f t="shared" ref="G423:H423" si="155">G424</f>
        <v>3.7</v>
      </c>
      <c r="H423" s="18">
        <f t="shared" si="155"/>
        <v>20.8</v>
      </c>
    </row>
    <row r="424" spans="1:8" s="28" customFormat="1" ht="62.4" x14ac:dyDescent="0.3">
      <c r="A424" s="29" t="s">
        <v>537</v>
      </c>
      <c r="B424" s="25" t="s">
        <v>536</v>
      </c>
      <c r="C424" s="26" t="s">
        <v>54</v>
      </c>
      <c r="D424" s="25" t="s">
        <v>34</v>
      </c>
      <c r="E424" s="25" t="s">
        <v>399</v>
      </c>
      <c r="F424" s="27">
        <v>3.4</v>
      </c>
      <c r="G424" s="27">
        <v>3.7</v>
      </c>
      <c r="H424" s="27">
        <v>20.8</v>
      </c>
    </row>
    <row r="425" spans="1:8" s="14" customFormat="1" ht="31.2" x14ac:dyDescent="0.3">
      <c r="A425" s="15" t="s">
        <v>538</v>
      </c>
      <c r="B425" s="16" t="s">
        <v>539</v>
      </c>
      <c r="C425" s="17"/>
      <c r="D425" s="16"/>
      <c r="E425" s="16"/>
      <c r="F425" s="18">
        <f>F426+F427</f>
        <v>2972</v>
      </c>
      <c r="G425" s="18">
        <f t="shared" ref="G425:H425" si="156">G426+G427</f>
        <v>2919</v>
      </c>
      <c r="H425" s="18">
        <f t="shared" si="156"/>
        <v>3034.2</v>
      </c>
    </row>
    <row r="426" spans="1:8" s="28" customFormat="1" ht="78" x14ac:dyDescent="0.3">
      <c r="A426" s="29" t="s">
        <v>540</v>
      </c>
      <c r="B426" s="25" t="s">
        <v>539</v>
      </c>
      <c r="C426" s="26" t="s">
        <v>25</v>
      </c>
      <c r="D426" s="25" t="s">
        <v>15</v>
      </c>
      <c r="E426" s="25" t="s">
        <v>19</v>
      </c>
      <c r="F426" s="27">
        <v>2153.5</v>
      </c>
      <c r="G426" s="27">
        <v>1919.6</v>
      </c>
      <c r="H426" s="27">
        <v>1919.6</v>
      </c>
    </row>
    <row r="427" spans="1:8" s="28" customFormat="1" ht="46.8" x14ac:dyDescent="0.3">
      <c r="A427" s="24" t="s">
        <v>541</v>
      </c>
      <c r="B427" s="25" t="s">
        <v>539</v>
      </c>
      <c r="C427" s="26" t="s">
        <v>54</v>
      </c>
      <c r="D427" s="25" t="s">
        <v>15</v>
      </c>
      <c r="E427" s="25" t="s">
        <v>19</v>
      </c>
      <c r="F427" s="27">
        <v>818.5</v>
      </c>
      <c r="G427" s="27">
        <v>999.4</v>
      </c>
      <c r="H427" s="27">
        <v>1114.5999999999999</v>
      </c>
    </row>
    <row r="428" spans="1:8" s="14" customFormat="1" ht="33" customHeight="1" x14ac:dyDescent="0.3">
      <c r="A428" s="15" t="s">
        <v>542</v>
      </c>
      <c r="B428" s="16" t="s">
        <v>543</v>
      </c>
      <c r="C428" s="17"/>
      <c r="D428" s="16"/>
      <c r="E428" s="16"/>
      <c r="F428" s="18">
        <f>F429+F430</f>
        <v>109</v>
      </c>
      <c r="G428" s="18">
        <f t="shared" ref="G428:H428" si="157">G429+G430</f>
        <v>109</v>
      </c>
      <c r="H428" s="18">
        <f t="shared" si="157"/>
        <v>109</v>
      </c>
    </row>
    <row r="429" spans="1:8" s="28" customFormat="1" ht="78.75" customHeight="1" x14ac:dyDescent="0.3">
      <c r="A429" s="29" t="s">
        <v>544</v>
      </c>
      <c r="B429" s="25" t="s">
        <v>543</v>
      </c>
      <c r="C429" s="26" t="s">
        <v>25</v>
      </c>
      <c r="D429" s="25" t="s">
        <v>34</v>
      </c>
      <c r="E429" s="25" t="s">
        <v>308</v>
      </c>
      <c r="F429" s="27">
        <v>68.900000000000006</v>
      </c>
      <c r="G429" s="27">
        <v>68.900000000000006</v>
      </c>
      <c r="H429" s="27">
        <v>68.900000000000006</v>
      </c>
    </row>
    <row r="430" spans="1:8" s="28" customFormat="1" ht="62.4" x14ac:dyDescent="0.3">
      <c r="A430" s="24" t="s">
        <v>545</v>
      </c>
      <c r="B430" s="25" t="s">
        <v>543</v>
      </c>
      <c r="C430" s="26" t="s">
        <v>54</v>
      </c>
      <c r="D430" s="25" t="s">
        <v>34</v>
      </c>
      <c r="E430" s="25" t="s">
        <v>308</v>
      </c>
      <c r="F430" s="27">
        <v>40.1</v>
      </c>
      <c r="G430" s="27">
        <v>40.1</v>
      </c>
      <c r="H430" s="27">
        <v>40.1</v>
      </c>
    </row>
    <row r="431" spans="1:8" s="14" customFormat="1" ht="15.6" x14ac:dyDescent="0.3">
      <c r="A431" s="15" t="s">
        <v>415</v>
      </c>
      <c r="B431" s="16" t="s">
        <v>546</v>
      </c>
      <c r="C431" s="17"/>
      <c r="D431" s="16"/>
      <c r="E431" s="16"/>
      <c r="F431" s="18">
        <f>F432</f>
        <v>1022.7</v>
      </c>
      <c r="G431" s="18">
        <f t="shared" ref="G431:H432" si="158">G432</f>
        <v>1037.8</v>
      </c>
      <c r="H431" s="18">
        <f t="shared" si="158"/>
        <v>1089.8</v>
      </c>
    </row>
    <row r="432" spans="1:8" s="14" customFormat="1" ht="31.2" x14ac:dyDescent="0.3">
      <c r="A432" s="15" t="s">
        <v>547</v>
      </c>
      <c r="B432" s="16" t="s">
        <v>548</v>
      </c>
      <c r="C432" s="17"/>
      <c r="D432" s="16"/>
      <c r="E432" s="16"/>
      <c r="F432" s="18">
        <f>F433</f>
        <v>1022.7</v>
      </c>
      <c r="G432" s="18">
        <f t="shared" si="158"/>
        <v>1037.8</v>
      </c>
      <c r="H432" s="18">
        <f t="shared" si="158"/>
        <v>1089.8</v>
      </c>
    </row>
    <row r="433" spans="1:8" s="28" customFormat="1" ht="31.2" x14ac:dyDescent="0.3">
      <c r="A433" s="24" t="s">
        <v>549</v>
      </c>
      <c r="B433" s="25" t="s">
        <v>548</v>
      </c>
      <c r="C433" s="26" t="s">
        <v>418</v>
      </c>
      <c r="D433" s="25" t="s">
        <v>38</v>
      </c>
      <c r="E433" s="25" t="s">
        <v>15</v>
      </c>
      <c r="F433" s="27">
        <v>1022.7</v>
      </c>
      <c r="G433" s="27">
        <v>1037.8</v>
      </c>
      <c r="H433" s="27">
        <v>1089.8</v>
      </c>
    </row>
    <row r="434" spans="1:8" s="14" customFormat="1" ht="15.6" x14ac:dyDescent="0.3">
      <c r="A434" s="15" t="s">
        <v>352</v>
      </c>
      <c r="B434" s="16" t="s">
        <v>550</v>
      </c>
      <c r="C434" s="17"/>
      <c r="D434" s="16"/>
      <c r="E434" s="16"/>
      <c r="F434" s="18">
        <f>F435+F437+F439</f>
        <v>10569</v>
      </c>
      <c r="G434" s="18"/>
      <c r="H434" s="18"/>
    </row>
    <row r="435" spans="1:8" s="14" customFormat="1" ht="15.6" x14ac:dyDescent="0.3">
      <c r="A435" s="15" t="s">
        <v>551</v>
      </c>
      <c r="B435" s="16" t="s">
        <v>552</v>
      </c>
      <c r="C435" s="17"/>
      <c r="D435" s="16"/>
      <c r="E435" s="16"/>
      <c r="F435" s="18">
        <f>F436</f>
        <v>10000</v>
      </c>
      <c r="G435" s="18"/>
      <c r="H435" s="18"/>
    </row>
    <row r="436" spans="1:8" s="28" customFormat="1" ht="15.6" x14ac:dyDescent="0.3">
      <c r="A436" s="24" t="s">
        <v>553</v>
      </c>
      <c r="B436" s="25" t="s">
        <v>552</v>
      </c>
      <c r="C436" s="26" t="s">
        <v>33</v>
      </c>
      <c r="D436" s="25" t="s">
        <v>34</v>
      </c>
      <c r="E436" s="25" t="s">
        <v>313</v>
      </c>
      <c r="F436" s="27">
        <v>10000</v>
      </c>
      <c r="G436" s="27"/>
      <c r="H436" s="27"/>
    </row>
    <row r="437" spans="1:8" s="14" customFormat="1" ht="15.6" x14ac:dyDescent="0.3">
      <c r="A437" s="15" t="s">
        <v>357</v>
      </c>
      <c r="B437" s="16" t="s">
        <v>554</v>
      </c>
      <c r="C437" s="17"/>
      <c r="D437" s="16"/>
      <c r="E437" s="16"/>
      <c r="F437" s="18">
        <f>F438</f>
        <v>515</v>
      </c>
      <c r="G437" s="18"/>
      <c r="H437" s="18"/>
    </row>
    <row r="438" spans="1:8" s="28" customFormat="1" ht="31.2" x14ac:dyDescent="0.3">
      <c r="A438" s="24" t="s">
        <v>359</v>
      </c>
      <c r="B438" s="25" t="s">
        <v>554</v>
      </c>
      <c r="C438" s="26" t="s">
        <v>54</v>
      </c>
      <c r="D438" s="25" t="s">
        <v>34</v>
      </c>
      <c r="E438" s="25" t="s">
        <v>308</v>
      </c>
      <c r="F438" s="27">
        <v>515</v>
      </c>
      <c r="G438" s="27"/>
      <c r="H438" s="27"/>
    </row>
    <row r="439" spans="1:8" s="14" customFormat="1" ht="31.2" x14ac:dyDescent="0.3">
      <c r="A439" s="15" t="s">
        <v>555</v>
      </c>
      <c r="B439" s="16" t="s">
        <v>556</v>
      </c>
      <c r="C439" s="17"/>
      <c r="D439" s="16"/>
      <c r="E439" s="16"/>
      <c r="F439" s="18">
        <f>F440</f>
        <v>54</v>
      </c>
      <c r="G439" s="18"/>
      <c r="H439" s="18"/>
    </row>
    <row r="440" spans="1:8" s="28" customFormat="1" ht="46.8" x14ac:dyDescent="0.3">
      <c r="A440" s="24" t="s">
        <v>557</v>
      </c>
      <c r="B440" s="25" t="s">
        <v>556</v>
      </c>
      <c r="C440" s="26" t="s">
        <v>54</v>
      </c>
      <c r="D440" s="25" t="s">
        <v>15</v>
      </c>
      <c r="E440" s="25" t="s">
        <v>27</v>
      </c>
      <c r="F440" s="27">
        <v>54</v>
      </c>
      <c r="G440" s="27"/>
      <c r="H440" s="27"/>
    </row>
    <row r="441" spans="1:8" s="14" customFormat="1" ht="15.6" x14ac:dyDescent="0.3">
      <c r="A441" s="15" t="s">
        <v>171</v>
      </c>
      <c r="B441" s="16" t="s">
        <v>558</v>
      </c>
      <c r="C441" s="17"/>
      <c r="D441" s="16"/>
      <c r="E441" s="16"/>
      <c r="F441" s="18">
        <f>F442</f>
        <v>15000</v>
      </c>
      <c r="G441" s="18"/>
      <c r="H441" s="18"/>
    </row>
    <row r="442" spans="1:8" s="14" customFormat="1" ht="16.5" customHeight="1" x14ac:dyDescent="0.3">
      <c r="A442" s="15" t="s">
        <v>559</v>
      </c>
      <c r="B442" s="16" t="s">
        <v>560</v>
      </c>
      <c r="C442" s="17"/>
      <c r="D442" s="16"/>
      <c r="E442" s="16"/>
      <c r="F442" s="18">
        <f>F443</f>
        <v>15000</v>
      </c>
      <c r="G442" s="18"/>
      <c r="H442" s="18"/>
    </row>
    <row r="443" spans="1:8" s="28" customFormat="1" ht="31.2" x14ac:dyDescent="0.3">
      <c r="A443" s="24" t="s">
        <v>561</v>
      </c>
      <c r="B443" s="25" t="s">
        <v>560</v>
      </c>
      <c r="C443" s="26" t="s">
        <v>33</v>
      </c>
      <c r="D443" s="25" t="s">
        <v>14</v>
      </c>
      <c r="E443" s="25" t="s">
        <v>15</v>
      </c>
      <c r="F443" s="27">
        <v>15000</v>
      </c>
      <c r="G443" s="27"/>
      <c r="H443" s="27"/>
    </row>
    <row r="444" spans="1:8" s="14" customFormat="1" ht="15.6" x14ac:dyDescent="0.3">
      <c r="A444" s="15" t="s">
        <v>20</v>
      </c>
      <c r="B444" s="16" t="s">
        <v>562</v>
      </c>
      <c r="C444" s="17"/>
      <c r="D444" s="16"/>
      <c r="E444" s="16"/>
      <c r="F444" s="18">
        <f>F445+F447+F449+F451</f>
        <v>110.1</v>
      </c>
      <c r="G444" s="18">
        <f t="shared" ref="G444:H444" si="159">G445+G447+G449+G451</f>
        <v>0</v>
      </c>
      <c r="H444" s="18">
        <f t="shared" si="159"/>
        <v>0</v>
      </c>
    </row>
    <row r="445" spans="1:8" s="14" customFormat="1" ht="15.6" x14ac:dyDescent="0.3">
      <c r="A445" s="15" t="s">
        <v>563</v>
      </c>
      <c r="B445" s="16" t="s">
        <v>564</v>
      </c>
      <c r="C445" s="17"/>
      <c r="D445" s="16"/>
      <c r="E445" s="16"/>
      <c r="F445" s="18">
        <f>F446</f>
        <v>68</v>
      </c>
      <c r="G445" s="18">
        <f t="shared" ref="G445:H445" si="160">G446</f>
        <v>0</v>
      </c>
      <c r="H445" s="18">
        <f t="shared" si="160"/>
        <v>0</v>
      </c>
    </row>
    <row r="446" spans="1:8" s="28" customFormat="1" ht="36.75" customHeight="1" x14ac:dyDescent="0.3">
      <c r="A446" s="24" t="s">
        <v>565</v>
      </c>
      <c r="B446" s="25" t="s">
        <v>564</v>
      </c>
      <c r="C446" s="26" t="s">
        <v>54</v>
      </c>
      <c r="D446" s="25" t="s">
        <v>15</v>
      </c>
      <c r="E446" s="25" t="s">
        <v>27</v>
      </c>
      <c r="F446" s="27">
        <v>68</v>
      </c>
      <c r="G446" s="27">
        <v>0</v>
      </c>
      <c r="H446" s="27">
        <v>0</v>
      </c>
    </row>
    <row r="447" spans="1:8" s="14" customFormat="1" ht="15.6" x14ac:dyDescent="0.3">
      <c r="A447" s="15" t="s">
        <v>725</v>
      </c>
      <c r="B447" s="16" t="s">
        <v>726</v>
      </c>
      <c r="C447" s="17"/>
      <c r="D447" s="16"/>
      <c r="E447" s="16"/>
      <c r="F447" s="43">
        <f>F448</f>
        <v>14</v>
      </c>
      <c r="G447" s="18">
        <f t="shared" ref="G447" si="161">G448</f>
        <v>0</v>
      </c>
      <c r="H447" s="18">
        <f t="shared" ref="H447" si="162">H448</f>
        <v>0</v>
      </c>
    </row>
    <row r="448" spans="1:8" s="28" customFormat="1" ht="36.75" customHeight="1" x14ac:dyDescent="0.3">
      <c r="A448" s="24" t="s">
        <v>727</v>
      </c>
      <c r="B448" s="25" t="s">
        <v>726</v>
      </c>
      <c r="C448" s="26">
        <v>500</v>
      </c>
      <c r="D448" s="25" t="s">
        <v>15</v>
      </c>
      <c r="E448" s="25" t="s">
        <v>27</v>
      </c>
      <c r="F448" s="44">
        <v>14</v>
      </c>
      <c r="G448" s="27">
        <v>0</v>
      </c>
      <c r="H448" s="27">
        <v>0</v>
      </c>
    </row>
    <row r="449" spans="1:8" s="14" customFormat="1" ht="15.6" x14ac:dyDescent="0.3">
      <c r="A449" s="15" t="s">
        <v>728</v>
      </c>
      <c r="B449" s="16" t="s">
        <v>730</v>
      </c>
      <c r="C449" s="17"/>
      <c r="D449" s="16"/>
      <c r="E449" s="16"/>
      <c r="F449" s="43">
        <f>F450</f>
        <v>14</v>
      </c>
      <c r="G449" s="18">
        <f t="shared" ref="G449" si="163">G450</f>
        <v>0</v>
      </c>
      <c r="H449" s="18">
        <f t="shared" ref="H449" si="164">H450</f>
        <v>0</v>
      </c>
    </row>
    <row r="450" spans="1:8" s="28" customFormat="1" ht="36.75" customHeight="1" x14ac:dyDescent="0.3">
      <c r="A450" s="24" t="s">
        <v>729</v>
      </c>
      <c r="B450" s="25" t="s">
        <v>730</v>
      </c>
      <c r="C450" s="26">
        <v>500</v>
      </c>
      <c r="D450" s="25" t="s">
        <v>15</v>
      </c>
      <c r="E450" s="25" t="s">
        <v>27</v>
      </c>
      <c r="F450" s="44">
        <v>14</v>
      </c>
      <c r="G450" s="27">
        <v>0</v>
      </c>
      <c r="H450" s="27">
        <v>0</v>
      </c>
    </row>
    <row r="451" spans="1:8" s="14" customFormat="1" ht="15.6" x14ac:dyDescent="0.3">
      <c r="A451" s="15" t="s">
        <v>731</v>
      </c>
      <c r="B451" s="16" t="s">
        <v>733</v>
      </c>
      <c r="C451" s="17"/>
      <c r="D451" s="16"/>
      <c r="E451" s="16"/>
      <c r="F451" s="43">
        <f>F452</f>
        <v>14.1</v>
      </c>
      <c r="G451" s="18">
        <f t="shared" ref="G451" si="165">G452</f>
        <v>0</v>
      </c>
      <c r="H451" s="18">
        <f t="shared" ref="H451" si="166">H452</f>
        <v>0</v>
      </c>
    </row>
    <row r="452" spans="1:8" s="28" customFormat="1" ht="36.75" customHeight="1" x14ac:dyDescent="0.3">
      <c r="A452" s="24" t="s">
        <v>732</v>
      </c>
      <c r="B452" s="25" t="s">
        <v>733</v>
      </c>
      <c r="C452" s="26">
        <v>500</v>
      </c>
      <c r="D452" s="25" t="s">
        <v>15</v>
      </c>
      <c r="E452" s="25" t="s">
        <v>27</v>
      </c>
      <c r="F452" s="44">
        <v>14.1</v>
      </c>
      <c r="G452" s="27">
        <v>0</v>
      </c>
      <c r="H452" s="27">
        <v>0</v>
      </c>
    </row>
    <row r="453" spans="1:8" s="14" customFormat="1" ht="31.2" x14ac:dyDescent="0.3">
      <c r="A453" s="15" t="s">
        <v>566</v>
      </c>
      <c r="B453" s="16" t="s">
        <v>567</v>
      </c>
      <c r="C453" s="17"/>
      <c r="D453" s="16"/>
      <c r="E453" s="16"/>
      <c r="F453" s="18">
        <f>F454</f>
        <v>3962.9</v>
      </c>
      <c r="G453" s="18">
        <f t="shared" ref="G453:H454" si="167">G454</f>
        <v>3737.5</v>
      </c>
      <c r="H453" s="18">
        <f t="shared" si="167"/>
        <v>3772.4</v>
      </c>
    </row>
    <row r="454" spans="1:8" s="14" customFormat="1" ht="15.6" x14ac:dyDescent="0.3">
      <c r="A454" s="15" t="s">
        <v>568</v>
      </c>
      <c r="B454" s="16" t="s">
        <v>569</v>
      </c>
      <c r="C454" s="17"/>
      <c r="D454" s="16"/>
      <c r="E454" s="16"/>
      <c r="F454" s="18">
        <f>F455</f>
        <v>3962.9</v>
      </c>
      <c r="G454" s="18">
        <f t="shared" si="167"/>
        <v>3737.5</v>
      </c>
      <c r="H454" s="18">
        <f t="shared" si="167"/>
        <v>3772.4</v>
      </c>
    </row>
    <row r="455" spans="1:8" s="28" customFormat="1" ht="46.8" x14ac:dyDescent="0.3">
      <c r="A455" s="24" t="s">
        <v>706</v>
      </c>
      <c r="B455" s="25" t="s">
        <v>569</v>
      </c>
      <c r="C455" s="26">
        <v>600</v>
      </c>
      <c r="D455" s="25" t="s">
        <v>34</v>
      </c>
      <c r="E455" s="25" t="s">
        <v>308</v>
      </c>
      <c r="F455" s="27">
        <v>3962.9</v>
      </c>
      <c r="G455" s="27">
        <v>3737.5</v>
      </c>
      <c r="H455" s="27">
        <v>3772.4</v>
      </c>
    </row>
    <row r="456" spans="1:8" s="28" customFormat="1" ht="15.6" x14ac:dyDescent="0.3">
      <c r="A456" s="34" t="s">
        <v>704</v>
      </c>
      <c r="B456" s="25" t="s">
        <v>708</v>
      </c>
      <c r="C456" s="26"/>
      <c r="D456" s="25"/>
      <c r="E456" s="25"/>
      <c r="F456" s="27"/>
      <c r="G456" s="27">
        <f>G457</f>
        <v>225</v>
      </c>
      <c r="H456" s="27">
        <f>H457</f>
        <v>225</v>
      </c>
    </row>
    <row r="457" spans="1:8" s="28" customFormat="1" ht="31.2" x14ac:dyDescent="0.3">
      <c r="A457" s="34" t="s">
        <v>705</v>
      </c>
      <c r="B457" s="25" t="s">
        <v>709</v>
      </c>
      <c r="C457" s="26"/>
      <c r="D457" s="25"/>
      <c r="E457" s="25"/>
      <c r="F457" s="27"/>
      <c r="G457" s="27">
        <f>G458</f>
        <v>225</v>
      </c>
      <c r="H457" s="27">
        <f>H458</f>
        <v>225</v>
      </c>
    </row>
    <row r="458" spans="1:8" s="28" customFormat="1" ht="46.8" x14ac:dyDescent="0.3">
      <c r="A458" s="34" t="s">
        <v>707</v>
      </c>
      <c r="B458" s="25" t="s">
        <v>709</v>
      </c>
      <c r="C458" s="26">
        <v>600</v>
      </c>
      <c r="D458" s="25" t="s">
        <v>34</v>
      </c>
      <c r="E458" s="25" t="s">
        <v>308</v>
      </c>
      <c r="F458" s="27"/>
      <c r="G458" s="27">
        <v>225</v>
      </c>
      <c r="H458" s="27">
        <v>225</v>
      </c>
    </row>
    <row r="459" spans="1:8" s="14" customFormat="1" ht="46.8" x14ac:dyDescent="0.3">
      <c r="A459" s="15" t="s">
        <v>570</v>
      </c>
      <c r="B459" s="16" t="s">
        <v>571</v>
      </c>
      <c r="C459" s="17"/>
      <c r="D459" s="16"/>
      <c r="E459" s="16"/>
      <c r="F459" s="18">
        <f>F460</f>
        <v>1500</v>
      </c>
      <c r="G459" s="18"/>
      <c r="H459" s="18"/>
    </row>
    <row r="460" spans="1:8" s="14" customFormat="1" ht="46.8" x14ac:dyDescent="0.3">
      <c r="A460" s="15" t="s">
        <v>572</v>
      </c>
      <c r="B460" s="16" t="s">
        <v>573</v>
      </c>
      <c r="C460" s="17"/>
      <c r="D460" s="16"/>
      <c r="E460" s="16"/>
      <c r="F460" s="18">
        <f>F461</f>
        <v>1500</v>
      </c>
      <c r="G460" s="18"/>
      <c r="H460" s="18"/>
    </row>
    <row r="461" spans="1:8" s="28" customFormat="1" ht="62.4" x14ac:dyDescent="0.3">
      <c r="A461" s="29" t="s">
        <v>574</v>
      </c>
      <c r="B461" s="25" t="s">
        <v>573</v>
      </c>
      <c r="C461" s="26" t="s">
        <v>177</v>
      </c>
      <c r="D461" s="25" t="s">
        <v>346</v>
      </c>
      <c r="E461" s="25" t="s">
        <v>38</v>
      </c>
      <c r="F461" s="27">
        <v>1500</v>
      </c>
      <c r="G461" s="27"/>
      <c r="H461" s="27"/>
    </row>
    <row r="462" spans="1:8" s="14" customFormat="1" ht="15.6" x14ac:dyDescent="0.3">
      <c r="A462" s="15" t="s">
        <v>28</v>
      </c>
      <c r="B462" s="16" t="s">
        <v>575</v>
      </c>
      <c r="C462" s="17"/>
      <c r="D462" s="16"/>
      <c r="E462" s="16"/>
      <c r="F462" s="18">
        <f>F463+F468+F470</f>
        <v>1136</v>
      </c>
      <c r="G462" s="18">
        <f t="shared" ref="G462:H462" si="168">G463+G468+G470</f>
        <v>1136</v>
      </c>
      <c r="H462" s="18">
        <f t="shared" si="168"/>
        <v>1136</v>
      </c>
    </row>
    <row r="463" spans="1:8" s="14" customFormat="1" ht="15.6" x14ac:dyDescent="0.3">
      <c r="A463" s="15" t="s">
        <v>275</v>
      </c>
      <c r="B463" s="16" t="s">
        <v>576</v>
      </c>
      <c r="C463" s="17"/>
      <c r="D463" s="16"/>
      <c r="E463" s="16"/>
      <c r="F463" s="18">
        <f>F464+F465+F466+F467</f>
        <v>1057.2</v>
      </c>
      <c r="G463" s="18">
        <f t="shared" ref="G463:H463" si="169">G464+G465+G466+G467</f>
        <v>1057.2</v>
      </c>
      <c r="H463" s="18">
        <f t="shared" si="169"/>
        <v>1057.2</v>
      </c>
    </row>
    <row r="464" spans="1:8" s="28" customFormat="1" ht="31.2" x14ac:dyDescent="0.3">
      <c r="A464" s="24" t="s">
        <v>277</v>
      </c>
      <c r="B464" s="25" t="s">
        <v>576</v>
      </c>
      <c r="C464" s="26" t="s">
        <v>33</v>
      </c>
      <c r="D464" s="25" t="s">
        <v>34</v>
      </c>
      <c r="E464" s="25" t="s">
        <v>15</v>
      </c>
      <c r="F464" s="27">
        <v>6</v>
      </c>
      <c r="G464" s="27">
        <v>6</v>
      </c>
      <c r="H464" s="27">
        <v>6</v>
      </c>
    </row>
    <row r="465" spans="1:8" s="28" customFormat="1" ht="31.2" x14ac:dyDescent="0.3">
      <c r="A465" s="24" t="s">
        <v>277</v>
      </c>
      <c r="B465" s="25" t="s">
        <v>576</v>
      </c>
      <c r="C465" s="26" t="s">
        <v>33</v>
      </c>
      <c r="D465" s="25" t="s">
        <v>34</v>
      </c>
      <c r="E465" s="25" t="s">
        <v>19</v>
      </c>
      <c r="F465" s="27">
        <v>250.6</v>
      </c>
      <c r="G465" s="27">
        <v>250.6</v>
      </c>
      <c r="H465" s="27">
        <v>250.6</v>
      </c>
    </row>
    <row r="466" spans="1:8" s="28" customFormat="1" ht="31.2" x14ac:dyDescent="0.3">
      <c r="A466" s="24" t="s">
        <v>277</v>
      </c>
      <c r="B466" s="25" t="s">
        <v>576</v>
      </c>
      <c r="C466" s="26" t="s">
        <v>33</v>
      </c>
      <c r="D466" s="25" t="s">
        <v>34</v>
      </c>
      <c r="E466" s="25" t="s">
        <v>161</v>
      </c>
      <c r="F466" s="27">
        <v>17.399999999999999</v>
      </c>
      <c r="G466" s="27">
        <v>17.399999999999999</v>
      </c>
      <c r="H466" s="27">
        <v>17.399999999999999</v>
      </c>
    </row>
    <row r="467" spans="1:8" s="28" customFormat="1" ht="31.2" x14ac:dyDescent="0.3">
      <c r="A467" s="24" t="s">
        <v>277</v>
      </c>
      <c r="B467" s="25" t="s">
        <v>576</v>
      </c>
      <c r="C467" s="26" t="s">
        <v>33</v>
      </c>
      <c r="D467" s="25" t="s">
        <v>313</v>
      </c>
      <c r="E467" s="25" t="s">
        <v>399</v>
      </c>
      <c r="F467" s="27">
        <v>783.2</v>
      </c>
      <c r="G467" s="27">
        <v>783.2</v>
      </c>
      <c r="H467" s="27">
        <v>783.2</v>
      </c>
    </row>
    <row r="468" spans="1:8" s="14" customFormat="1" ht="31.2" x14ac:dyDescent="0.3">
      <c r="A468" s="15" t="s">
        <v>521</v>
      </c>
      <c r="B468" s="16" t="s">
        <v>577</v>
      </c>
      <c r="C468" s="17"/>
      <c r="D468" s="16"/>
      <c r="E468" s="16"/>
      <c r="F468" s="18">
        <f>F469</f>
        <v>2</v>
      </c>
      <c r="G468" s="18">
        <f t="shared" ref="G468:H468" si="170">G469</f>
        <v>2</v>
      </c>
      <c r="H468" s="18">
        <f t="shared" si="170"/>
        <v>2</v>
      </c>
    </row>
    <row r="469" spans="1:8" s="28" customFormat="1" ht="31.2" x14ac:dyDescent="0.3">
      <c r="A469" s="24" t="s">
        <v>578</v>
      </c>
      <c r="B469" s="25" t="s">
        <v>577</v>
      </c>
      <c r="C469" s="26" t="s">
        <v>33</v>
      </c>
      <c r="D469" s="25" t="s">
        <v>34</v>
      </c>
      <c r="E469" s="25" t="s">
        <v>161</v>
      </c>
      <c r="F469" s="27">
        <v>2</v>
      </c>
      <c r="G469" s="27">
        <v>2</v>
      </c>
      <c r="H469" s="27">
        <v>2</v>
      </c>
    </row>
    <row r="470" spans="1:8" s="14" customFormat="1" ht="46.8" x14ac:dyDescent="0.3">
      <c r="A470" s="15" t="s">
        <v>88</v>
      </c>
      <c r="B470" s="16" t="s">
        <v>579</v>
      </c>
      <c r="C470" s="17"/>
      <c r="D470" s="16"/>
      <c r="E470" s="16"/>
      <c r="F470" s="18">
        <f>F471+F472</f>
        <v>76.8</v>
      </c>
      <c r="G470" s="18">
        <f t="shared" ref="G470:H470" si="171">G471+G472</f>
        <v>76.8</v>
      </c>
      <c r="H470" s="18">
        <f t="shared" si="171"/>
        <v>76.8</v>
      </c>
    </row>
    <row r="471" spans="1:8" s="28" customFormat="1" ht="62.4" x14ac:dyDescent="0.3">
      <c r="A471" s="24" t="s">
        <v>580</v>
      </c>
      <c r="B471" s="25" t="s">
        <v>579</v>
      </c>
      <c r="C471" s="26" t="s">
        <v>33</v>
      </c>
      <c r="D471" s="25" t="s">
        <v>26</v>
      </c>
      <c r="E471" s="25" t="s">
        <v>27</v>
      </c>
      <c r="F471" s="27">
        <v>58</v>
      </c>
      <c r="G471" s="27">
        <v>58</v>
      </c>
      <c r="H471" s="27">
        <v>58</v>
      </c>
    </row>
    <row r="472" spans="1:8" s="28" customFormat="1" ht="62.4" x14ac:dyDescent="0.3">
      <c r="A472" s="24" t="s">
        <v>580</v>
      </c>
      <c r="B472" s="25" t="s">
        <v>579</v>
      </c>
      <c r="C472" s="26" t="s">
        <v>33</v>
      </c>
      <c r="D472" s="25" t="s">
        <v>110</v>
      </c>
      <c r="E472" s="25" t="s">
        <v>19</v>
      </c>
      <c r="F472" s="27">
        <v>18.8</v>
      </c>
      <c r="G472" s="27">
        <v>18.8</v>
      </c>
      <c r="H472" s="27">
        <v>18.8</v>
      </c>
    </row>
    <row r="473" spans="1:8" s="14" customFormat="1" ht="15.6" x14ac:dyDescent="0.3">
      <c r="A473" s="15" t="s">
        <v>581</v>
      </c>
      <c r="B473" s="16" t="s">
        <v>582</v>
      </c>
      <c r="C473" s="17"/>
      <c r="D473" s="16"/>
      <c r="E473" s="16"/>
      <c r="F473" s="18">
        <f>F474</f>
        <v>1650</v>
      </c>
      <c r="G473" s="18">
        <f t="shared" ref="G473:H474" si="172">G474</f>
        <v>1650</v>
      </c>
      <c r="H473" s="18">
        <f t="shared" si="172"/>
        <v>1650</v>
      </c>
    </row>
    <row r="474" spans="1:8" s="14" customFormat="1" ht="15.6" x14ac:dyDescent="0.3">
      <c r="A474" s="15" t="s">
        <v>583</v>
      </c>
      <c r="B474" s="16" t="s">
        <v>584</v>
      </c>
      <c r="C474" s="17"/>
      <c r="D474" s="16"/>
      <c r="E474" s="16"/>
      <c r="F474" s="18">
        <f>F475</f>
        <v>1650</v>
      </c>
      <c r="G474" s="18">
        <f t="shared" si="172"/>
        <v>1650</v>
      </c>
      <c r="H474" s="18">
        <f t="shared" si="172"/>
        <v>1650</v>
      </c>
    </row>
    <row r="475" spans="1:8" s="28" customFormat="1" ht="31.2" x14ac:dyDescent="0.3">
      <c r="A475" s="24" t="s">
        <v>585</v>
      </c>
      <c r="B475" s="25" t="s">
        <v>584</v>
      </c>
      <c r="C475" s="26" t="s">
        <v>13</v>
      </c>
      <c r="D475" s="25" t="s">
        <v>34</v>
      </c>
      <c r="E475" s="25" t="s">
        <v>308</v>
      </c>
      <c r="F475" s="27">
        <v>1650</v>
      </c>
      <c r="G475" s="27">
        <v>1650</v>
      </c>
      <c r="H475" s="27">
        <v>1650</v>
      </c>
    </row>
    <row r="476" spans="1:8" s="14" customFormat="1" ht="31.2" x14ac:dyDescent="0.3">
      <c r="A476" s="15" t="s">
        <v>45</v>
      </c>
      <c r="B476" s="16" t="s">
        <v>586</v>
      </c>
      <c r="C476" s="17"/>
      <c r="D476" s="16"/>
      <c r="E476" s="16"/>
      <c r="F476" s="18">
        <f>F477+F479</f>
        <v>27933.199999999993</v>
      </c>
      <c r="G476" s="18">
        <f t="shared" ref="G476:H476" si="173">G477+G479</f>
        <v>26497.599999999999</v>
      </c>
      <c r="H476" s="18">
        <f t="shared" si="173"/>
        <v>26497.599999999999</v>
      </c>
    </row>
    <row r="477" spans="1:8" s="14" customFormat="1" ht="15.6" x14ac:dyDescent="0.3">
      <c r="A477" s="15" t="s">
        <v>587</v>
      </c>
      <c r="B477" s="16" t="s">
        <v>588</v>
      </c>
      <c r="C477" s="17"/>
      <c r="D477" s="16"/>
      <c r="E477" s="16"/>
      <c r="F477" s="18">
        <f>F478</f>
        <v>817.3</v>
      </c>
      <c r="G477" s="18">
        <f t="shared" ref="G477:H477" si="174">G478</f>
        <v>817.3</v>
      </c>
      <c r="H477" s="18">
        <f t="shared" si="174"/>
        <v>817.3</v>
      </c>
    </row>
    <row r="478" spans="1:8" s="28" customFormat="1" ht="62.4" x14ac:dyDescent="0.3">
      <c r="A478" s="24" t="s">
        <v>589</v>
      </c>
      <c r="B478" s="25" t="s">
        <v>588</v>
      </c>
      <c r="C478" s="26" t="s">
        <v>25</v>
      </c>
      <c r="D478" s="25" t="s">
        <v>26</v>
      </c>
      <c r="E478" s="25" t="s">
        <v>27</v>
      </c>
      <c r="F478" s="27">
        <v>817.3</v>
      </c>
      <c r="G478" s="27">
        <v>817.3</v>
      </c>
      <c r="H478" s="27">
        <v>817.3</v>
      </c>
    </row>
    <row r="479" spans="1:8" s="14" customFormat="1" ht="46.8" x14ac:dyDescent="0.3">
      <c r="A479" s="15" t="s">
        <v>88</v>
      </c>
      <c r="B479" s="16" t="s">
        <v>590</v>
      </c>
      <c r="C479" s="17"/>
      <c r="D479" s="16"/>
      <c r="E479" s="16"/>
      <c r="F479" s="18">
        <f>F480+F481+F482+F483</f>
        <v>27115.899999999994</v>
      </c>
      <c r="G479" s="18">
        <f t="shared" ref="G479:H479" si="175">G480+G481+G482+G483</f>
        <v>25680.3</v>
      </c>
      <c r="H479" s="18">
        <f t="shared" si="175"/>
        <v>25680.3</v>
      </c>
    </row>
    <row r="480" spans="1:8" s="28" customFormat="1" ht="93.6" x14ac:dyDescent="0.3">
      <c r="A480" s="29" t="s">
        <v>591</v>
      </c>
      <c r="B480" s="25" t="s">
        <v>590</v>
      </c>
      <c r="C480" s="26" t="s">
        <v>25</v>
      </c>
      <c r="D480" s="25" t="s">
        <v>26</v>
      </c>
      <c r="E480" s="25" t="s">
        <v>27</v>
      </c>
      <c r="F480" s="27">
        <v>12596.3</v>
      </c>
      <c r="G480" s="27">
        <v>12245.6</v>
      </c>
      <c r="H480" s="27">
        <v>12245.6</v>
      </c>
    </row>
    <row r="481" spans="1:8" s="28" customFormat="1" ht="93.6" x14ac:dyDescent="0.3">
      <c r="A481" s="29" t="s">
        <v>591</v>
      </c>
      <c r="B481" s="25" t="s">
        <v>590</v>
      </c>
      <c r="C481" s="26" t="s">
        <v>25</v>
      </c>
      <c r="D481" s="25" t="s">
        <v>110</v>
      </c>
      <c r="E481" s="25" t="s">
        <v>19</v>
      </c>
      <c r="F481" s="27">
        <v>12351.4</v>
      </c>
      <c r="G481" s="27">
        <v>12351.4</v>
      </c>
      <c r="H481" s="27">
        <v>12351.4</v>
      </c>
    </row>
    <row r="482" spans="1:8" s="28" customFormat="1" ht="62.4" x14ac:dyDescent="0.3">
      <c r="A482" s="29" t="s">
        <v>90</v>
      </c>
      <c r="B482" s="25" t="s">
        <v>590</v>
      </c>
      <c r="C482" s="26" t="s">
        <v>54</v>
      </c>
      <c r="D482" s="25" t="s">
        <v>26</v>
      </c>
      <c r="E482" s="25" t="s">
        <v>27</v>
      </c>
      <c r="F482" s="27">
        <v>1701.1</v>
      </c>
      <c r="G482" s="27">
        <v>610.1</v>
      </c>
      <c r="H482" s="27">
        <v>610.1</v>
      </c>
    </row>
    <row r="483" spans="1:8" s="28" customFormat="1" ht="62.4" x14ac:dyDescent="0.3">
      <c r="A483" s="29" t="s">
        <v>90</v>
      </c>
      <c r="B483" s="25" t="s">
        <v>590</v>
      </c>
      <c r="C483" s="26" t="s">
        <v>54</v>
      </c>
      <c r="D483" s="25" t="s">
        <v>110</v>
      </c>
      <c r="E483" s="25" t="s">
        <v>19</v>
      </c>
      <c r="F483" s="27">
        <v>467.1</v>
      </c>
      <c r="G483" s="27">
        <v>473.2</v>
      </c>
      <c r="H483" s="27">
        <v>473.2</v>
      </c>
    </row>
    <row r="484" spans="1:8" s="14" customFormat="1" ht="31.2" x14ac:dyDescent="0.3">
      <c r="A484" s="36" t="s">
        <v>592</v>
      </c>
      <c r="B484" s="21" t="s">
        <v>593</v>
      </c>
      <c r="C484" s="22"/>
      <c r="D484" s="21"/>
      <c r="E484" s="21"/>
      <c r="F484" s="23">
        <f>F485</f>
        <v>4689.9000000000005</v>
      </c>
      <c r="G484" s="23">
        <f t="shared" ref="G484:H484" si="176">G485</f>
        <v>4868</v>
      </c>
      <c r="H484" s="23">
        <f t="shared" si="176"/>
        <v>6205.7000000000007</v>
      </c>
    </row>
    <row r="485" spans="1:8" s="14" customFormat="1" ht="31.2" x14ac:dyDescent="0.3">
      <c r="A485" s="15" t="s">
        <v>594</v>
      </c>
      <c r="B485" s="16" t="s">
        <v>595</v>
      </c>
      <c r="C485" s="17"/>
      <c r="D485" s="16"/>
      <c r="E485" s="16"/>
      <c r="F485" s="18">
        <f>F486+F488+F490+F492+F494+F496+F498</f>
        <v>4689.9000000000005</v>
      </c>
      <c r="G485" s="18">
        <f t="shared" ref="G485:H485" si="177">G486+G488+G490+G492+G494+G496+G498</f>
        <v>4868</v>
      </c>
      <c r="H485" s="18">
        <f t="shared" si="177"/>
        <v>6205.7000000000007</v>
      </c>
    </row>
    <row r="486" spans="1:8" s="14" customFormat="1" ht="31.2" x14ac:dyDescent="0.3">
      <c r="A486" s="15" t="s">
        <v>596</v>
      </c>
      <c r="B486" s="16" t="s">
        <v>597</v>
      </c>
      <c r="C486" s="17"/>
      <c r="D486" s="16"/>
      <c r="E486" s="16"/>
      <c r="F486" s="18">
        <f>F487</f>
        <v>300.5</v>
      </c>
      <c r="G486" s="18">
        <f t="shared" ref="G486:H486" si="178">G487</f>
        <v>311.89999999999998</v>
      </c>
      <c r="H486" s="18">
        <f t="shared" si="178"/>
        <v>397.6</v>
      </c>
    </row>
    <row r="487" spans="1:8" s="28" customFormat="1" ht="31.2" x14ac:dyDescent="0.3">
      <c r="A487" s="24" t="s">
        <v>598</v>
      </c>
      <c r="B487" s="25" t="s">
        <v>597</v>
      </c>
      <c r="C487" s="26" t="s">
        <v>418</v>
      </c>
      <c r="D487" s="25" t="s">
        <v>19</v>
      </c>
      <c r="E487" s="25" t="s">
        <v>27</v>
      </c>
      <c r="F487" s="27">
        <v>300.5</v>
      </c>
      <c r="G487" s="27">
        <v>311.89999999999998</v>
      </c>
      <c r="H487" s="27">
        <v>397.6</v>
      </c>
    </row>
    <row r="488" spans="1:8" s="14" customFormat="1" ht="31.2" x14ac:dyDescent="0.3">
      <c r="A488" s="15" t="s">
        <v>599</v>
      </c>
      <c r="B488" s="16" t="s">
        <v>600</v>
      </c>
      <c r="C488" s="17"/>
      <c r="D488" s="16"/>
      <c r="E488" s="16"/>
      <c r="F488" s="18">
        <f>F489</f>
        <v>359.6</v>
      </c>
      <c r="G488" s="18">
        <f t="shared" ref="G488:H488" si="179">G489</f>
        <v>373.3</v>
      </c>
      <c r="H488" s="18">
        <f t="shared" si="179"/>
        <v>475.9</v>
      </c>
    </row>
    <row r="489" spans="1:8" s="28" customFormat="1" ht="31.2" x14ac:dyDescent="0.3">
      <c r="A489" s="24" t="s">
        <v>601</v>
      </c>
      <c r="B489" s="25" t="s">
        <v>600</v>
      </c>
      <c r="C489" s="26" t="s">
        <v>418</v>
      </c>
      <c r="D489" s="25" t="s">
        <v>19</v>
      </c>
      <c r="E489" s="25" t="s">
        <v>27</v>
      </c>
      <c r="F489" s="27">
        <v>359.6</v>
      </c>
      <c r="G489" s="27">
        <v>373.3</v>
      </c>
      <c r="H489" s="27">
        <v>475.9</v>
      </c>
    </row>
    <row r="490" spans="1:8" s="14" customFormat="1" ht="31.2" x14ac:dyDescent="0.3">
      <c r="A490" s="15" t="s">
        <v>602</v>
      </c>
      <c r="B490" s="16" t="s">
        <v>603</v>
      </c>
      <c r="C490" s="17"/>
      <c r="D490" s="16"/>
      <c r="E490" s="16"/>
      <c r="F490" s="18">
        <f>F491</f>
        <v>206.9</v>
      </c>
      <c r="G490" s="18">
        <f t="shared" ref="G490:H490" si="180">G491</f>
        <v>214.8</v>
      </c>
      <c r="H490" s="18">
        <f t="shared" si="180"/>
        <v>273.8</v>
      </c>
    </row>
    <row r="491" spans="1:8" s="28" customFormat="1" ht="31.2" x14ac:dyDescent="0.3">
      <c r="A491" s="24" t="s">
        <v>604</v>
      </c>
      <c r="B491" s="25" t="s">
        <v>603</v>
      </c>
      <c r="C491" s="26" t="s">
        <v>418</v>
      </c>
      <c r="D491" s="25" t="s">
        <v>19</v>
      </c>
      <c r="E491" s="25" t="s">
        <v>27</v>
      </c>
      <c r="F491" s="27">
        <v>206.9</v>
      </c>
      <c r="G491" s="27">
        <v>214.8</v>
      </c>
      <c r="H491" s="27">
        <v>273.8</v>
      </c>
    </row>
    <row r="492" spans="1:8" s="14" customFormat="1" ht="31.2" x14ac:dyDescent="0.3">
      <c r="A492" s="15" t="s">
        <v>605</v>
      </c>
      <c r="B492" s="16" t="s">
        <v>606</v>
      </c>
      <c r="C492" s="17"/>
      <c r="D492" s="16"/>
      <c r="E492" s="16"/>
      <c r="F492" s="18">
        <f>F493</f>
        <v>310.39999999999998</v>
      </c>
      <c r="G492" s="18">
        <f t="shared" ref="G492:H492" si="181">G493</f>
        <v>322.10000000000002</v>
      </c>
      <c r="H492" s="18">
        <f t="shared" si="181"/>
        <v>410.7</v>
      </c>
    </row>
    <row r="493" spans="1:8" s="28" customFormat="1" ht="31.2" x14ac:dyDescent="0.3">
      <c r="A493" s="24" t="s">
        <v>607</v>
      </c>
      <c r="B493" s="25" t="s">
        <v>606</v>
      </c>
      <c r="C493" s="26" t="s">
        <v>418</v>
      </c>
      <c r="D493" s="25" t="s">
        <v>19</v>
      </c>
      <c r="E493" s="25" t="s">
        <v>27</v>
      </c>
      <c r="F493" s="27">
        <v>310.39999999999998</v>
      </c>
      <c r="G493" s="27">
        <v>322.10000000000002</v>
      </c>
      <c r="H493" s="27">
        <v>410.7</v>
      </c>
    </row>
    <row r="494" spans="1:8" s="14" customFormat="1" ht="31.2" x14ac:dyDescent="0.3">
      <c r="A494" s="15" t="s">
        <v>608</v>
      </c>
      <c r="B494" s="16" t="s">
        <v>609</v>
      </c>
      <c r="C494" s="17"/>
      <c r="D494" s="16"/>
      <c r="E494" s="16"/>
      <c r="F494" s="18">
        <f>F495</f>
        <v>305.39999999999998</v>
      </c>
      <c r="G494" s="18">
        <f t="shared" ref="G494:H494" si="182">G495</f>
        <v>317</v>
      </c>
      <c r="H494" s="18">
        <f t="shared" si="182"/>
        <v>404.2</v>
      </c>
    </row>
    <row r="495" spans="1:8" s="28" customFormat="1" ht="31.2" x14ac:dyDescent="0.3">
      <c r="A495" s="24" t="s">
        <v>610</v>
      </c>
      <c r="B495" s="25" t="s">
        <v>609</v>
      </c>
      <c r="C495" s="26" t="s">
        <v>418</v>
      </c>
      <c r="D495" s="25" t="s">
        <v>19</v>
      </c>
      <c r="E495" s="25" t="s">
        <v>27</v>
      </c>
      <c r="F495" s="27">
        <v>305.39999999999998</v>
      </c>
      <c r="G495" s="27">
        <v>317</v>
      </c>
      <c r="H495" s="27">
        <v>404.2</v>
      </c>
    </row>
    <row r="496" spans="1:8" s="14" customFormat="1" ht="31.2" x14ac:dyDescent="0.3">
      <c r="A496" s="15" t="s">
        <v>611</v>
      </c>
      <c r="B496" s="16" t="s">
        <v>612</v>
      </c>
      <c r="C496" s="17"/>
      <c r="D496" s="16"/>
      <c r="E496" s="16"/>
      <c r="F496" s="18">
        <f>F497</f>
        <v>1546.9</v>
      </c>
      <c r="G496" s="18">
        <f t="shared" ref="G496:H496" si="183">G497</f>
        <v>1605.7</v>
      </c>
      <c r="H496" s="18">
        <f t="shared" si="183"/>
        <v>2046.7</v>
      </c>
    </row>
    <row r="497" spans="1:8" s="28" customFormat="1" ht="31.2" x14ac:dyDescent="0.3">
      <c r="A497" s="24" t="s">
        <v>613</v>
      </c>
      <c r="B497" s="25" t="s">
        <v>612</v>
      </c>
      <c r="C497" s="26" t="s">
        <v>418</v>
      </c>
      <c r="D497" s="25" t="s">
        <v>19</v>
      </c>
      <c r="E497" s="25" t="s">
        <v>27</v>
      </c>
      <c r="F497" s="27">
        <v>1546.9</v>
      </c>
      <c r="G497" s="27">
        <v>1605.7</v>
      </c>
      <c r="H497" s="27">
        <v>2046.7</v>
      </c>
    </row>
    <row r="498" spans="1:8" s="14" customFormat="1" ht="31.2" x14ac:dyDescent="0.3">
      <c r="A498" s="15" t="s">
        <v>614</v>
      </c>
      <c r="B498" s="16" t="s">
        <v>615</v>
      </c>
      <c r="C498" s="17"/>
      <c r="D498" s="16"/>
      <c r="E498" s="16"/>
      <c r="F498" s="18">
        <f>F499</f>
        <v>1660.2</v>
      </c>
      <c r="G498" s="18">
        <f t="shared" ref="G498:H498" si="184">G499</f>
        <v>1723.2</v>
      </c>
      <c r="H498" s="18">
        <f t="shared" si="184"/>
        <v>2196.8000000000002</v>
      </c>
    </row>
    <row r="499" spans="1:8" s="28" customFormat="1" ht="31.2" x14ac:dyDescent="0.3">
      <c r="A499" s="24" t="s">
        <v>616</v>
      </c>
      <c r="B499" s="25" t="s">
        <v>615</v>
      </c>
      <c r="C499" s="26" t="s">
        <v>418</v>
      </c>
      <c r="D499" s="25" t="s">
        <v>19</v>
      </c>
      <c r="E499" s="25" t="s">
        <v>27</v>
      </c>
      <c r="F499" s="27">
        <v>1660.2</v>
      </c>
      <c r="G499" s="27">
        <v>1723.2</v>
      </c>
      <c r="H499" s="27">
        <v>2196.8000000000002</v>
      </c>
    </row>
    <row r="500" spans="1:8" s="14" customFormat="1" ht="31.2" x14ac:dyDescent="0.3">
      <c r="A500" s="36" t="s">
        <v>617</v>
      </c>
      <c r="B500" s="21" t="s">
        <v>618</v>
      </c>
      <c r="C500" s="22"/>
      <c r="D500" s="21"/>
      <c r="E500" s="21"/>
      <c r="F500" s="23">
        <f>F501</f>
        <v>19718</v>
      </c>
      <c r="G500" s="23">
        <f t="shared" ref="G500:H500" si="185">G501</f>
        <v>30812.5</v>
      </c>
      <c r="H500" s="23">
        <f t="shared" si="185"/>
        <v>25686.9</v>
      </c>
    </row>
    <row r="501" spans="1:8" s="14" customFormat="1" ht="15.6" x14ac:dyDescent="0.3">
      <c r="A501" s="37" t="s">
        <v>619</v>
      </c>
      <c r="B501" s="16" t="s">
        <v>620</v>
      </c>
      <c r="C501" s="17"/>
      <c r="D501" s="16"/>
      <c r="E501" s="16"/>
      <c r="F501" s="18">
        <f>F502+F506+F504</f>
        <v>19718</v>
      </c>
      <c r="G501" s="18">
        <f t="shared" ref="G501:H501" si="186">G502+G506+G504</f>
        <v>30812.5</v>
      </c>
      <c r="H501" s="18">
        <f t="shared" si="186"/>
        <v>25686.9</v>
      </c>
    </row>
    <row r="502" spans="1:8" s="14" customFormat="1" ht="15.6" x14ac:dyDescent="0.3">
      <c r="A502" s="37" t="s">
        <v>621</v>
      </c>
      <c r="B502" s="16" t="s">
        <v>622</v>
      </c>
      <c r="C502" s="17"/>
      <c r="D502" s="16"/>
      <c r="E502" s="16"/>
      <c r="F502" s="18">
        <f>F503</f>
        <v>1000</v>
      </c>
      <c r="G502" s="18">
        <f t="shared" ref="G502:H502" si="187">G503</f>
        <v>0</v>
      </c>
      <c r="H502" s="18">
        <f t="shared" si="187"/>
        <v>0</v>
      </c>
    </row>
    <row r="503" spans="1:8" s="28" customFormat="1" ht="31.2" x14ac:dyDescent="0.3">
      <c r="A503" s="30" t="s">
        <v>623</v>
      </c>
      <c r="B503" s="25" t="s">
        <v>622</v>
      </c>
      <c r="C503" s="26" t="s">
        <v>54</v>
      </c>
      <c r="D503" s="25" t="s">
        <v>19</v>
      </c>
      <c r="E503" s="25" t="s">
        <v>27</v>
      </c>
      <c r="F503" s="27">
        <v>1000</v>
      </c>
      <c r="G503" s="27">
        <v>0</v>
      </c>
      <c r="H503" s="27">
        <v>0</v>
      </c>
    </row>
    <row r="504" spans="1:8" s="14" customFormat="1" ht="15.6" x14ac:dyDescent="0.3">
      <c r="A504" s="37" t="s">
        <v>724</v>
      </c>
      <c r="B504" s="16" t="s">
        <v>722</v>
      </c>
      <c r="C504" s="17"/>
      <c r="D504" s="16"/>
      <c r="E504" s="16"/>
      <c r="F504" s="43">
        <f>F505</f>
        <v>93</v>
      </c>
      <c r="G504" s="18">
        <f t="shared" ref="G504:H504" si="188">G505</f>
        <v>0</v>
      </c>
      <c r="H504" s="18">
        <f t="shared" si="188"/>
        <v>0</v>
      </c>
    </row>
    <row r="505" spans="1:8" s="28" customFormat="1" ht="31.2" x14ac:dyDescent="0.3">
      <c r="A505" s="30" t="s">
        <v>723</v>
      </c>
      <c r="B505" s="25" t="s">
        <v>722</v>
      </c>
      <c r="C505" s="26" t="s">
        <v>54</v>
      </c>
      <c r="D505" s="25" t="s">
        <v>19</v>
      </c>
      <c r="E505" s="25" t="s">
        <v>27</v>
      </c>
      <c r="F505" s="44">
        <v>93</v>
      </c>
      <c r="G505" s="27">
        <v>0</v>
      </c>
      <c r="H505" s="27">
        <v>0</v>
      </c>
    </row>
    <row r="506" spans="1:8" s="14" customFormat="1" ht="31.2" x14ac:dyDescent="0.3">
      <c r="A506" s="37" t="s">
        <v>624</v>
      </c>
      <c r="B506" s="16" t="s">
        <v>625</v>
      </c>
      <c r="C506" s="17"/>
      <c r="D506" s="16"/>
      <c r="E506" s="16"/>
      <c r="F506" s="43">
        <f>F507</f>
        <v>18625</v>
      </c>
      <c r="G506" s="18">
        <f t="shared" ref="G506:H506" si="189">G507</f>
        <v>30812.5</v>
      </c>
      <c r="H506" s="18">
        <f t="shared" si="189"/>
        <v>25686.9</v>
      </c>
    </row>
    <row r="507" spans="1:8" s="28" customFormat="1" ht="46.8" x14ac:dyDescent="0.3">
      <c r="A507" s="30" t="s">
        <v>626</v>
      </c>
      <c r="B507" s="25" t="s">
        <v>625</v>
      </c>
      <c r="C507" s="26" t="s">
        <v>54</v>
      </c>
      <c r="D507" s="25" t="s">
        <v>19</v>
      </c>
      <c r="E507" s="25" t="s">
        <v>27</v>
      </c>
      <c r="F507" s="44">
        <v>18625</v>
      </c>
      <c r="G507" s="27">
        <v>30812.5</v>
      </c>
      <c r="H507" s="27">
        <v>25686.9</v>
      </c>
    </row>
    <row r="508" spans="1:8" s="14" customFormat="1" ht="46.8" x14ac:dyDescent="0.3">
      <c r="A508" s="36" t="s">
        <v>627</v>
      </c>
      <c r="B508" s="21" t="s">
        <v>628</v>
      </c>
      <c r="C508" s="22"/>
      <c r="D508" s="21"/>
      <c r="E508" s="21"/>
      <c r="F508" s="40">
        <f>F509+F511</f>
        <v>24470.899999999998</v>
      </c>
      <c r="G508" s="23">
        <f t="shared" ref="G508:H508" si="190">G509+G511</f>
        <v>0</v>
      </c>
      <c r="H508" s="23">
        <f t="shared" si="190"/>
        <v>0</v>
      </c>
    </row>
    <row r="509" spans="1:8" s="14" customFormat="1" ht="15.6" x14ac:dyDescent="0.3">
      <c r="A509" s="15" t="s">
        <v>629</v>
      </c>
      <c r="B509" s="16" t="s">
        <v>630</v>
      </c>
      <c r="C509" s="17"/>
      <c r="D509" s="16"/>
      <c r="E509" s="16"/>
      <c r="F509" s="43">
        <f>F510</f>
        <v>1365.3</v>
      </c>
      <c r="G509" s="18">
        <f t="shared" ref="G509:H509" si="191">G510</f>
        <v>0</v>
      </c>
      <c r="H509" s="18">
        <f t="shared" si="191"/>
        <v>0</v>
      </c>
    </row>
    <row r="510" spans="1:8" s="28" customFormat="1" ht="33.75" customHeight="1" x14ac:dyDescent="0.3">
      <c r="A510" s="24" t="s">
        <v>631</v>
      </c>
      <c r="B510" s="25" t="s">
        <v>630</v>
      </c>
      <c r="C510" s="26" t="s">
        <v>54</v>
      </c>
      <c r="D510" s="25" t="s">
        <v>19</v>
      </c>
      <c r="E510" s="25" t="s">
        <v>27</v>
      </c>
      <c r="F510" s="44">
        <v>1365.3</v>
      </c>
      <c r="G510" s="27">
        <v>0</v>
      </c>
      <c r="H510" s="27">
        <v>0</v>
      </c>
    </row>
    <row r="511" spans="1:8" s="14" customFormat="1" ht="31.2" x14ac:dyDescent="0.3">
      <c r="A511" s="15" t="s">
        <v>624</v>
      </c>
      <c r="B511" s="16" t="s">
        <v>632</v>
      </c>
      <c r="C511" s="17"/>
      <c r="D511" s="16"/>
      <c r="E511" s="16"/>
      <c r="F511" s="18">
        <f>F512</f>
        <v>23105.599999999999</v>
      </c>
      <c r="G511" s="18">
        <f t="shared" ref="G511:H511" si="192">G512</f>
        <v>0</v>
      </c>
      <c r="H511" s="18">
        <f t="shared" si="192"/>
        <v>0</v>
      </c>
    </row>
    <row r="512" spans="1:8" s="28" customFormat="1" ht="46.8" x14ac:dyDescent="0.3">
      <c r="A512" s="24" t="s">
        <v>626</v>
      </c>
      <c r="B512" s="25" t="s">
        <v>632</v>
      </c>
      <c r="C512" s="26" t="s">
        <v>54</v>
      </c>
      <c r="D512" s="25" t="s">
        <v>19</v>
      </c>
      <c r="E512" s="25" t="s">
        <v>27</v>
      </c>
      <c r="F512" s="27">
        <v>23105.599999999999</v>
      </c>
      <c r="G512" s="27">
        <v>0</v>
      </c>
      <c r="H512" s="27">
        <v>0</v>
      </c>
    </row>
    <row r="513" spans="1:8" s="14" customFormat="1" ht="31.2" x14ac:dyDescent="0.3">
      <c r="A513" s="36" t="s">
        <v>633</v>
      </c>
      <c r="B513" s="38" t="s">
        <v>634</v>
      </c>
      <c r="C513" s="39"/>
      <c r="D513" s="38"/>
      <c r="E513" s="38"/>
      <c r="F513" s="40">
        <f>F514</f>
        <v>66892</v>
      </c>
      <c r="G513" s="23">
        <f t="shared" ref="G513:H513" si="193">G514</f>
        <v>182000</v>
      </c>
      <c r="H513" s="23">
        <f t="shared" si="193"/>
        <v>92800</v>
      </c>
    </row>
    <row r="514" spans="1:8" s="14" customFormat="1" ht="15.6" x14ac:dyDescent="0.3">
      <c r="A514" s="37" t="s">
        <v>635</v>
      </c>
      <c r="B514" s="41" t="s">
        <v>636</v>
      </c>
      <c r="C514" s="42"/>
      <c r="D514" s="41"/>
      <c r="E514" s="41"/>
      <c r="F514" s="43">
        <f>F515+F517+F519+F521+F523+F525+F527+F529</f>
        <v>66892</v>
      </c>
      <c r="G514" s="18">
        <f t="shared" ref="G514:H514" si="194">G515+G517+G519+G521+G523+G525+G527+G529</f>
        <v>182000</v>
      </c>
      <c r="H514" s="18">
        <f t="shared" si="194"/>
        <v>92800</v>
      </c>
    </row>
    <row r="515" spans="1:8" s="14" customFormat="1" ht="16.5" customHeight="1" x14ac:dyDescent="0.3">
      <c r="A515" s="37" t="s">
        <v>684</v>
      </c>
      <c r="B515" s="41" t="s">
        <v>683</v>
      </c>
      <c r="C515" s="42"/>
      <c r="D515" s="41"/>
      <c r="E515" s="41"/>
      <c r="F515" s="43">
        <f>F516</f>
        <v>2800</v>
      </c>
      <c r="G515" s="18">
        <f t="shared" ref="G515:H515" si="195">G516</f>
        <v>0</v>
      </c>
      <c r="H515" s="18">
        <f t="shared" si="195"/>
        <v>0</v>
      </c>
    </row>
    <row r="516" spans="1:8" s="28" customFormat="1" ht="46.8" x14ac:dyDescent="0.3">
      <c r="A516" s="30" t="s">
        <v>685</v>
      </c>
      <c r="B516" s="31" t="s">
        <v>683</v>
      </c>
      <c r="C516" s="32" t="s">
        <v>54</v>
      </c>
      <c r="D516" s="31" t="s">
        <v>110</v>
      </c>
      <c r="E516" s="31" t="s">
        <v>19</v>
      </c>
      <c r="F516" s="44">
        <v>2800</v>
      </c>
      <c r="G516" s="27">
        <v>0</v>
      </c>
      <c r="H516" s="27">
        <v>0</v>
      </c>
    </row>
    <row r="517" spans="1:8" s="14" customFormat="1" ht="16.5" customHeight="1" x14ac:dyDescent="0.3">
      <c r="A517" s="37" t="s">
        <v>686</v>
      </c>
      <c r="B517" s="41" t="s">
        <v>688</v>
      </c>
      <c r="C517" s="42"/>
      <c r="D517" s="41"/>
      <c r="E517" s="41"/>
      <c r="F517" s="43">
        <f>F518</f>
        <v>7500</v>
      </c>
      <c r="G517" s="18">
        <f t="shared" ref="G517" si="196">G518</f>
        <v>0</v>
      </c>
      <c r="H517" s="18">
        <f t="shared" ref="H517" si="197">H518</f>
        <v>0</v>
      </c>
    </row>
    <row r="518" spans="1:8" s="28" customFormat="1" ht="33" customHeight="1" x14ac:dyDescent="0.3">
      <c r="A518" s="30" t="s">
        <v>687</v>
      </c>
      <c r="B518" s="31" t="s">
        <v>688</v>
      </c>
      <c r="C518" s="32" t="s">
        <v>54</v>
      </c>
      <c r="D518" s="31" t="s">
        <v>313</v>
      </c>
      <c r="E518" s="31" t="s">
        <v>38</v>
      </c>
      <c r="F518" s="44">
        <v>7500</v>
      </c>
      <c r="G518" s="27">
        <v>0</v>
      </c>
      <c r="H518" s="27">
        <v>0</v>
      </c>
    </row>
    <row r="519" spans="1:8" s="14" customFormat="1" ht="15.6" x14ac:dyDescent="0.3">
      <c r="A519" s="15" t="s">
        <v>637</v>
      </c>
      <c r="B519" s="16" t="s">
        <v>638</v>
      </c>
      <c r="C519" s="17"/>
      <c r="D519" s="16"/>
      <c r="E519" s="16"/>
      <c r="F519" s="18">
        <f>F520</f>
        <v>36500</v>
      </c>
      <c r="G519" s="18">
        <f t="shared" ref="G519:H519" si="198">G520</f>
        <v>32000</v>
      </c>
      <c r="H519" s="18">
        <f t="shared" si="198"/>
        <v>32800</v>
      </c>
    </row>
    <row r="520" spans="1:8" s="28" customFormat="1" ht="31.2" x14ac:dyDescent="0.3">
      <c r="A520" s="24" t="s">
        <v>639</v>
      </c>
      <c r="B520" s="25" t="s">
        <v>638</v>
      </c>
      <c r="C520" s="26" t="s">
        <v>181</v>
      </c>
      <c r="D520" s="25" t="s">
        <v>399</v>
      </c>
      <c r="E520" s="25" t="s">
        <v>399</v>
      </c>
      <c r="F520" s="27">
        <v>36500</v>
      </c>
      <c r="G520" s="27">
        <v>32000</v>
      </c>
      <c r="H520" s="27">
        <v>32800</v>
      </c>
    </row>
    <row r="521" spans="1:8" s="14" customFormat="1" ht="16.5" customHeight="1" x14ac:dyDescent="0.3">
      <c r="A521" s="15" t="s">
        <v>640</v>
      </c>
      <c r="B521" s="16" t="s">
        <v>641</v>
      </c>
      <c r="C521" s="17"/>
      <c r="D521" s="16"/>
      <c r="E521" s="16"/>
      <c r="F521" s="18">
        <f>F522</f>
        <v>0</v>
      </c>
      <c r="G521" s="18">
        <f t="shared" ref="G521:H521" si="199">G522</f>
        <v>145000</v>
      </c>
      <c r="H521" s="18">
        <f t="shared" si="199"/>
        <v>60000</v>
      </c>
    </row>
    <row r="522" spans="1:8" s="28" customFormat="1" ht="46.8" x14ac:dyDescent="0.3">
      <c r="A522" s="24" t="s">
        <v>642</v>
      </c>
      <c r="B522" s="25" t="s">
        <v>641</v>
      </c>
      <c r="C522" s="26" t="s">
        <v>54</v>
      </c>
      <c r="D522" s="25" t="s">
        <v>313</v>
      </c>
      <c r="E522" s="25" t="s">
        <v>38</v>
      </c>
      <c r="F522" s="27">
        <v>0</v>
      </c>
      <c r="G522" s="27">
        <v>145000</v>
      </c>
      <c r="H522" s="27">
        <v>60000</v>
      </c>
    </row>
    <row r="523" spans="1:8" s="14" customFormat="1" ht="31.2" x14ac:dyDescent="0.3">
      <c r="A523" s="15" t="s">
        <v>643</v>
      </c>
      <c r="B523" s="16" t="s">
        <v>644</v>
      </c>
      <c r="C523" s="17"/>
      <c r="D523" s="16"/>
      <c r="E523" s="16"/>
      <c r="F523" s="18">
        <f>F524</f>
        <v>17000</v>
      </c>
      <c r="G523" s="18">
        <f t="shared" ref="G523:H523" si="200">G524</f>
        <v>0</v>
      </c>
      <c r="H523" s="18">
        <f t="shared" si="200"/>
        <v>0</v>
      </c>
    </row>
    <row r="524" spans="1:8" s="28" customFormat="1" ht="46.5" customHeight="1" x14ac:dyDescent="0.3">
      <c r="A524" s="24" t="s">
        <v>645</v>
      </c>
      <c r="B524" s="25" t="s">
        <v>644</v>
      </c>
      <c r="C524" s="26" t="s">
        <v>54</v>
      </c>
      <c r="D524" s="25" t="s">
        <v>110</v>
      </c>
      <c r="E524" s="25" t="s">
        <v>19</v>
      </c>
      <c r="F524" s="27">
        <v>17000</v>
      </c>
      <c r="G524" s="27">
        <v>0</v>
      </c>
      <c r="H524" s="27">
        <v>0</v>
      </c>
    </row>
    <row r="525" spans="1:8" s="14" customFormat="1" ht="15.6" x14ac:dyDescent="0.3">
      <c r="A525" s="15" t="s">
        <v>646</v>
      </c>
      <c r="B525" s="16" t="s">
        <v>647</v>
      </c>
      <c r="C525" s="17"/>
      <c r="D525" s="16"/>
      <c r="E525" s="16"/>
      <c r="F525" s="18">
        <f>F526</f>
        <v>0</v>
      </c>
      <c r="G525" s="18">
        <f t="shared" ref="G525:H525" si="201">G526</f>
        <v>5000</v>
      </c>
      <c r="H525" s="18">
        <f t="shared" si="201"/>
        <v>0</v>
      </c>
    </row>
    <row r="526" spans="1:8" s="28" customFormat="1" ht="31.2" x14ac:dyDescent="0.3">
      <c r="A526" s="24" t="s">
        <v>648</v>
      </c>
      <c r="B526" s="25" t="s">
        <v>647</v>
      </c>
      <c r="C526" s="26" t="s">
        <v>54</v>
      </c>
      <c r="D526" s="25" t="s">
        <v>313</v>
      </c>
      <c r="E526" s="25" t="s">
        <v>38</v>
      </c>
      <c r="F526" s="27">
        <v>0</v>
      </c>
      <c r="G526" s="27">
        <v>5000</v>
      </c>
      <c r="H526" s="27">
        <v>0</v>
      </c>
    </row>
    <row r="527" spans="1:8" s="14" customFormat="1" ht="15.6" x14ac:dyDescent="0.3">
      <c r="A527" s="15" t="s">
        <v>649</v>
      </c>
      <c r="B527" s="16" t="s">
        <v>650</v>
      </c>
      <c r="C527" s="17"/>
      <c r="D527" s="16"/>
      <c r="E527" s="16"/>
      <c r="F527" s="18">
        <f>F528</f>
        <v>1392</v>
      </c>
      <c r="G527" s="18">
        <f t="shared" ref="G527:H527" si="202">G528</f>
        <v>0</v>
      </c>
      <c r="H527" s="18">
        <f t="shared" si="202"/>
        <v>0</v>
      </c>
    </row>
    <row r="528" spans="1:8" s="28" customFormat="1" ht="34.5" customHeight="1" x14ac:dyDescent="0.3">
      <c r="A528" s="24" t="s">
        <v>651</v>
      </c>
      <c r="B528" s="25" t="s">
        <v>650</v>
      </c>
      <c r="C528" s="26" t="s">
        <v>181</v>
      </c>
      <c r="D528" s="25" t="s">
        <v>399</v>
      </c>
      <c r="E528" s="25" t="s">
        <v>399</v>
      </c>
      <c r="F528" s="27">
        <v>1392</v>
      </c>
      <c r="G528" s="27">
        <v>0</v>
      </c>
      <c r="H528" s="27">
        <v>0</v>
      </c>
    </row>
    <row r="529" spans="1:8" s="14" customFormat="1" ht="15.6" x14ac:dyDescent="0.3">
      <c r="A529" s="15" t="s">
        <v>652</v>
      </c>
      <c r="B529" s="16" t="s">
        <v>653</v>
      </c>
      <c r="C529" s="17"/>
      <c r="D529" s="16"/>
      <c r="E529" s="16"/>
      <c r="F529" s="18">
        <f>F530</f>
        <v>1700</v>
      </c>
      <c r="G529" s="18">
        <f t="shared" ref="G529:H529" si="203">G530</f>
        <v>0</v>
      </c>
      <c r="H529" s="18">
        <f t="shared" si="203"/>
        <v>0</v>
      </c>
    </row>
    <row r="530" spans="1:8" s="28" customFormat="1" ht="31.2" x14ac:dyDescent="0.3">
      <c r="A530" s="24" t="s">
        <v>654</v>
      </c>
      <c r="B530" s="25" t="s">
        <v>653</v>
      </c>
      <c r="C530" s="26" t="s">
        <v>54</v>
      </c>
      <c r="D530" s="25" t="s">
        <v>110</v>
      </c>
      <c r="E530" s="25" t="s">
        <v>19</v>
      </c>
      <c r="F530" s="27">
        <v>1700</v>
      </c>
      <c r="G530" s="27">
        <v>0</v>
      </c>
      <c r="H530" s="27">
        <v>0</v>
      </c>
    </row>
    <row r="531" spans="1:8" s="14" customFormat="1" ht="46.8" x14ac:dyDescent="0.3">
      <c r="A531" s="36" t="s">
        <v>655</v>
      </c>
      <c r="B531" s="21" t="s">
        <v>656</v>
      </c>
      <c r="C531" s="22"/>
      <c r="D531" s="21"/>
      <c r="E531" s="21"/>
      <c r="F531" s="23">
        <f>F532+F534+F536</f>
        <v>760</v>
      </c>
      <c r="G531" s="23">
        <f t="shared" ref="G531:H531" si="204">G532+G534+G536</f>
        <v>390</v>
      </c>
      <c r="H531" s="23">
        <f t="shared" si="204"/>
        <v>390</v>
      </c>
    </row>
    <row r="532" spans="1:8" s="14" customFormat="1" ht="31.2" x14ac:dyDescent="0.3">
      <c r="A532" s="15" t="s">
        <v>711</v>
      </c>
      <c r="B532" s="16" t="s">
        <v>713</v>
      </c>
      <c r="C532" s="17"/>
      <c r="D532" s="16"/>
      <c r="E532" s="16"/>
      <c r="F532" s="18">
        <f>F533</f>
        <v>200.6</v>
      </c>
      <c r="G532" s="18">
        <f t="shared" ref="G532:H532" si="205">G533</f>
        <v>200.6</v>
      </c>
      <c r="H532" s="18">
        <f t="shared" si="205"/>
        <v>200.6</v>
      </c>
    </row>
    <row r="533" spans="1:8" s="28" customFormat="1" ht="48.75" customHeight="1" x14ac:dyDescent="0.3">
      <c r="A533" s="24" t="s">
        <v>712</v>
      </c>
      <c r="B533" s="25" t="s">
        <v>713</v>
      </c>
      <c r="C533" s="26" t="s">
        <v>54</v>
      </c>
      <c r="D533" s="25" t="s">
        <v>19</v>
      </c>
      <c r="E533" s="25" t="s">
        <v>399</v>
      </c>
      <c r="F533" s="27">
        <v>200.6</v>
      </c>
      <c r="G533" s="27">
        <v>200.6</v>
      </c>
      <c r="H533" s="27">
        <v>200.6</v>
      </c>
    </row>
    <row r="534" spans="1:8" s="14" customFormat="1" ht="15.6" x14ac:dyDescent="0.3">
      <c r="A534" s="15" t="s">
        <v>714</v>
      </c>
      <c r="B534" s="16" t="s">
        <v>716</v>
      </c>
      <c r="C534" s="17"/>
      <c r="D534" s="16"/>
      <c r="E534" s="16"/>
      <c r="F534" s="18">
        <f>F535</f>
        <v>189.4</v>
      </c>
      <c r="G534" s="18">
        <f t="shared" ref="G534:H534" si="206">G535</f>
        <v>189.4</v>
      </c>
      <c r="H534" s="18">
        <f t="shared" si="206"/>
        <v>189.4</v>
      </c>
    </row>
    <row r="535" spans="1:8" s="28" customFormat="1" ht="33" customHeight="1" x14ac:dyDescent="0.3">
      <c r="A535" s="24" t="s">
        <v>715</v>
      </c>
      <c r="B535" s="25" t="s">
        <v>716</v>
      </c>
      <c r="C535" s="26" t="s">
        <v>54</v>
      </c>
      <c r="D535" s="25" t="s">
        <v>19</v>
      </c>
      <c r="E535" s="25" t="s">
        <v>399</v>
      </c>
      <c r="F535" s="27">
        <v>189.4</v>
      </c>
      <c r="G535" s="27">
        <v>189.4</v>
      </c>
      <c r="H535" s="27">
        <v>189.4</v>
      </c>
    </row>
    <row r="536" spans="1:8" s="14" customFormat="1" ht="15.6" x14ac:dyDescent="0.3">
      <c r="A536" s="15" t="s">
        <v>657</v>
      </c>
      <c r="B536" s="16" t="s">
        <v>658</v>
      </c>
      <c r="C536" s="17"/>
      <c r="D536" s="16"/>
      <c r="E536" s="16"/>
      <c r="F536" s="18">
        <f>F537</f>
        <v>370</v>
      </c>
      <c r="G536" s="18">
        <f t="shared" ref="G536:H536" si="207">G537</f>
        <v>0</v>
      </c>
      <c r="H536" s="18">
        <f t="shared" si="207"/>
        <v>0</v>
      </c>
    </row>
    <row r="537" spans="1:8" s="28" customFormat="1" ht="31.2" x14ac:dyDescent="0.3">
      <c r="A537" s="24" t="s">
        <v>659</v>
      </c>
      <c r="B537" s="25" t="s">
        <v>658</v>
      </c>
      <c r="C537" s="26" t="s">
        <v>54</v>
      </c>
      <c r="D537" s="25" t="s">
        <v>161</v>
      </c>
      <c r="E537" s="25" t="s">
        <v>15</v>
      </c>
      <c r="F537" s="45">
        <v>370</v>
      </c>
      <c r="G537" s="27">
        <v>0</v>
      </c>
      <c r="H537" s="27">
        <v>0</v>
      </c>
    </row>
    <row r="538" spans="1:8" s="14" customFormat="1" ht="32.25" customHeight="1" x14ac:dyDescent="0.3">
      <c r="A538" s="36" t="s">
        <v>660</v>
      </c>
      <c r="B538" s="38" t="s">
        <v>661</v>
      </c>
      <c r="C538" s="39"/>
      <c r="D538" s="38"/>
      <c r="E538" s="38"/>
      <c r="F538" s="46">
        <f>F539</f>
        <v>37533.1</v>
      </c>
      <c r="G538" s="40">
        <f t="shared" ref="G538:H538" si="208">G539</f>
        <v>11261.1</v>
      </c>
      <c r="H538" s="40">
        <f t="shared" si="208"/>
        <v>11776.9</v>
      </c>
    </row>
    <row r="539" spans="1:8" s="14" customFormat="1" ht="15.6" x14ac:dyDescent="0.3">
      <c r="A539" s="37" t="s">
        <v>662</v>
      </c>
      <c r="B539" s="41" t="s">
        <v>663</v>
      </c>
      <c r="C539" s="42"/>
      <c r="D539" s="41"/>
      <c r="E539" s="41"/>
      <c r="F539" s="47">
        <f>F540</f>
        <v>37533.1</v>
      </c>
      <c r="G539" s="43">
        <f t="shared" ref="G539:H539" si="209">G540</f>
        <v>11261.1</v>
      </c>
      <c r="H539" s="43">
        <f t="shared" si="209"/>
        <v>11776.9</v>
      </c>
    </row>
    <row r="540" spans="1:8" s="14" customFormat="1" ht="15.6" x14ac:dyDescent="0.3">
      <c r="A540" s="37" t="s">
        <v>664</v>
      </c>
      <c r="B540" s="41" t="s">
        <v>665</v>
      </c>
      <c r="C540" s="42"/>
      <c r="D540" s="41"/>
      <c r="E540" s="41"/>
      <c r="F540" s="47">
        <f>F541</f>
        <v>37533.1</v>
      </c>
      <c r="G540" s="43">
        <f t="shared" ref="G540:H540" si="210">G541</f>
        <v>11261.1</v>
      </c>
      <c r="H540" s="43">
        <f t="shared" si="210"/>
        <v>11776.9</v>
      </c>
    </row>
    <row r="541" spans="1:8" s="28" customFormat="1" ht="46.8" x14ac:dyDescent="0.3">
      <c r="A541" s="30" t="s">
        <v>666</v>
      </c>
      <c r="B541" s="31" t="s">
        <v>665</v>
      </c>
      <c r="C541" s="32" t="s">
        <v>54</v>
      </c>
      <c r="D541" s="31" t="s">
        <v>399</v>
      </c>
      <c r="E541" s="31" t="s">
        <v>15</v>
      </c>
      <c r="F541" s="45">
        <v>37533.1</v>
      </c>
      <c r="G541" s="44">
        <v>11261.1</v>
      </c>
      <c r="H541" s="44">
        <v>11776.9</v>
      </c>
    </row>
    <row r="542" spans="1:8" s="14" customFormat="1" ht="46.8" x14ac:dyDescent="0.3">
      <c r="A542" s="36" t="s">
        <v>667</v>
      </c>
      <c r="B542" s="38" t="s">
        <v>668</v>
      </c>
      <c r="C542" s="39"/>
      <c r="D542" s="38"/>
      <c r="E542" s="38"/>
      <c r="F542" s="40">
        <f>F543</f>
        <v>177079.6</v>
      </c>
      <c r="G542" s="40">
        <f t="shared" ref="G542:H542" si="211">G543</f>
        <v>100000</v>
      </c>
      <c r="H542" s="40">
        <f t="shared" si="211"/>
        <v>0</v>
      </c>
    </row>
    <row r="543" spans="1:8" s="14" customFormat="1" ht="31.2" x14ac:dyDescent="0.3">
      <c r="A543" s="15" t="s">
        <v>487</v>
      </c>
      <c r="B543" s="16" t="s">
        <v>718</v>
      </c>
      <c r="C543" s="17"/>
      <c r="D543" s="16"/>
      <c r="E543" s="16"/>
      <c r="F543" s="18">
        <f>F544</f>
        <v>177079.6</v>
      </c>
      <c r="G543" s="18">
        <f t="shared" ref="G543:H543" si="212">G544</f>
        <v>100000</v>
      </c>
      <c r="H543" s="18">
        <f t="shared" si="212"/>
        <v>0</v>
      </c>
    </row>
    <row r="544" spans="1:8" s="14" customFormat="1" ht="46.8" x14ac:dyDescent="0.3">
      <c r="A544" s="15" t="s">
        <v>669</v>
      </c>
      <c r="B544" s="16" t="s">
        <v>717</v>
      </c>
      <c r="C544" s="17"/>
      <c r="D544" s="16"/>
      <c r="E544" s="16"/>
      <c r="F544" s="18">
        <f>F545</f>
        <v>177079.6</v>
      </c>
      <c r="G544" s="18">
        <f t="shared" ref="G544:H544" si="213">G545</f>
        <v>100000</v>
      </c>
      <c r="H544" s="18">
        <f t="shared" si="213"/>
        <v>0</v>
      </c>
    </row>
    <row r="545" spans="1:8" s="28" customFormat="1" ht="62.4" x14ac:dyDescent="0.3">
      <c r="A545" s="24" t="s">
        <v>670</v>
      </c>
      <c r="B545" s="25" t="s">
        <v>717</v>
      </c>
      <c r="C545" s="26" t="s">
        <v>54</v>
      </c>
      <c r="D545" s="25" t="s">
        <v>399</v>
      </c>
      <c r="E545" s="25" t="s">
        <v>34</v>
      </c>
      <c r="F545" s="27">
        <v>177079.6</v>
      </c>
      <c r="G545" s="27">
        <v>100000</v>
      </c>
      <c r="H545" s="27">
        <v>0</v>
      </c>
    </row>
  </sheetData>
  <mergeCells count="14">
    <mergeCell ref="F1:H1"/>
    <mergeCell ref="F2:H2"/>
    <mergeCell ref="F3:H3"/>
    <mergeCell ref="C8:C9"/>
    <mergeCell ref="E8:E9"/>
    <mergeCell ref="D8:D9"/>
    <mergeCell ref="G4:H4"/>
    <mergeCell ref="F5:H5"/>
    <mergeCell ref="A6:H6"/>
    <mergeCell ref="A8:A9"/>
    <mergeCell ref="F8:F9"/>
    <mergeCell ref="G8:G9"/>
    <mergeCell ref="B8:B9"/>
    <mergeCell ref="H8:H9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rep:2.48.0.215</dc:description>
  <cp:lastModifiedBy>Бюджетный отдел 1 Шибаева Галина Васильевна</cp:lastModifiedBy>
  <cp:lastPrinted>2019-12-26T04:44:59Z</cp:lastPrinted>
  <dcterms:created xsi:type="dcterms:W3CDTF">2019-11-18T05:03:05Z</dcterms:created>
  <dcterms:modified xsi:type="dcterms:W3CDTF">2020-02-28T09:08:33Z</dcterms:modified>
</cp:coreProperties>
</file>